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<sst xmlns="http://schemas.openxmlformats.org/spreadsheetml/2006/main" count="147" uniqueCount="124">
  <si>
    <t>Hobby Zm 20 Km</t>
  </si>
  <si>
    <t>Hoštka Ježkův mlýn</t>
  </si>
  <si>
    <t>limit veterina</t>
  </si>
  <si>
    <t>limity minuty</t>
  </si>
  <si>
    <t>penalizace času</t>
  </si>
  <si>
    <t>Číslo</t>
  </si>
  <si>
    <t>Jméno</t>
  </si>
  <si>
    <t>Kůň</t>
  </si>
  <si>
    <t>Klub</t>
  </si>
  <si>
    <t>Start</t>
  </si>
  <si>
    <t>Min. čas</t>
  </si>
  <si>
    <t>Mezi čas</t>
  </si>
  <si>
    <t>Max. čas</t>
  </si>
  <si>
    <t>Cíl</t>
  </si>
  <si>
    <t>Splnění limitu</t>
  </si>
  <si>
    <t>Veterina</t>
  </si>
  <si>
    <t>Čas do veteriny</t>
  </si>
  <si>
    <t>Pořadí</t>
  </si>
  <si>
    <t>Petra Krupičková</t>
  </si>
  <si>
    <t>Epiczar</t>
  </si>
  <si>
    <t>Endurance lifestyle</t>
  </si>
  <si>
    <t>Lucie Rennerová</t>
  </si>
  <si>
    <t>Karin</t>
  </si>
  <si>
    <t xml:space="preserve">Stáj Loučky u Bobřího potoka </t>
  </si>
  <si>
    <t>Nikol Růžičková</t>
  </si>
  <si>
    <t>Charlie</t>
  </si>
  <si>
    <t>Sportovní stáj Svobodová</t>
  </si>
  <si>
    <t>Eliška Lužáková</t>
  </si>
  <si>
    <t>Pegas-A</t>
  </si>
  <si>
    <t>Zuzana Machovcová</t>
  </si>
  <si>
    <t>Gabriela</t>
  </si>
  <si>
    <t>Kamila Kaňoková</t>
  </si>
  <si>
    <t>Drybler</t>
  </si>
  <si>
    <t>SK Pental Břidličná</t>
  </si>
  <si>
    <t>Ing.Josef Klech</t>
  </si>
  <si>
    <t>Blitz Wind</t>
  </si>
  <si>
    <t>Veronika Myslivečková</t>
  </si>
  <si>
    <t>Felskin</t>
  </si>
  <si>
    <t>JK Dálkoplaz</t>
  </si>
  <si>
    <t>Naděžda Prchlá</t>
  </si>
  <si>
    <t>Baron</t>
  </si>
  <si>
    <t>4horse team</t>
  </si>
  <si>
    <t>Eliška Štencová</t>
  </si>
  <si>
    <t>Ottina</t>
  </si>
  <si>
    <t>Alžběta Karbusická</t>
  </si>
  <si>
    <t>Šohaj</t>
  </si>
  <si>
    <t>JK Farma Hucul s.r.o.</t>
  </si>
  <si>
    <t>Veronika Fauová</t>
  </si>
  <si>
    <t>Arnika</t>
  </si>
  <si>
    <t>Stáj Droužkovice o.s.</t>
  </si>
  <si>
    <t>Zuzana Šimáčková</t>
  </si>
  <si>
    <t>Portlen</t>
  </si>
  <si>
    <t>JK Komárno Nymburk</t>
  </si>
  <si>
    <t>Denisa Popovičová</t>
  </si>
  <si>
    <t>Tom</t>
  </si>
  <si>
    <t>JK Libertas Ústí n, L..</t>
  </si>
  <si>
    <t>Alexej Burian</t>
  </si>
  <si>
    <t>El Nacira2</t>
  </si>
  <si>
    <t>JK ESSA-Hippo</t>
  </si>
  <si>
    <t>Nikola Eltschknerová</t>
  </si>
  <si>
    <t>Florencie-8</t>
  </si>
  <si>
    <t>Monika Doubková</t>
  </si>
  <si>
    <t>JS Roal Liberty</t>
  </si>
  <si>
    <t>Helena Bradáčová</t>
  </si>
  <si>
    <t>Chipp</t>
  </si>
  <si>
    <t>Ranč Ježkův mlýn</t>
  </si>
  <si>
    <t>Barbora Machová</t>
  </si>
  <si>
    <t>Lord</t>
  </si>
  <si>
    <t>13:00.00</t>
  </si>
  <si>
    <t>Kateřina Krosčenová</t>
  </si>
  <si>
    <t>Oliver Twist</t>
  </si>
  <si>
    <t>13.00.00</t>
  </si>
  <si>
    <t>Kareřina Adolfová</t>
  </si>
  <si>
    <t>Grey Shadow</t>
  </si>
  <si>
    <t>O.S.JK Donarova samota</t>
  </si>
  <si>
    <t>Vstupní vet.</t>
  </si>
  <si>
    <t>ELIM</t>
  </si>
  <si>
    <t>Dana Provazníková</t>
  </si>
  <si>
    <t>Gatho</t>
  </si>
  <si>
    <t>Větrný ranč Rychnov</t>
  </si>
  <si>
    <t>Martina Pilníková</t>
  </si>
  <si>
    <t>Gaston</t>
  </si>
  <si>
    <t>JK Natural</t>
  </si>
  <si>
    <t>Eliška Vaňková</t>
  </si>
  <si>
    <t>Luna 14</t>
  </si>
  <si>
    <t>TJ Krakonoš</t>
  </si>
  <si>
    <t>Karolína Vancová</t>
  </si>
  <si>
    <t>Sunny3</t>
  </si>
  <si>
    <t>JK Koloděje</t>
  </si>
  <si>
    <t>Natalia Tarabini</t>
  </si>
  <si>
    <t>Maruše</t>
  </si>
  <si>
    <t>Jitka Kostolníková</t>
  </si>
  <si>
    <t>Faloma</t>
  </si>
  <si>
    <t>Stáj Dvůr Židovice</t>
  </si>
  <si>
    <t>Simona Ratajová</t>
  </si>
  <si>
    <t>KUKÏ</t>
  </si>
  <si>
    <t>JK Equis</t>
  </si>
  <si>
    <t>Pavel Bumbík</t>
  </si>
  <si>
    <t>Jessica</t>
  </si>
  <si>
    <t>JK VOŠ a SZeŠ Tábor</t>
  </si>
  <si>
    <t>Oldřiška Mráčková</t>
  </si>
  <si>
    <t>Afrodita</t>
  </si>
  <si>
    <t>JK Gate</t>
  </si>
  <si>
    <t>Barbora Třešňáková</t>
  </si>
  <si>
    <t>Sahran Ibn Ghazal</t>
  </si>
  <si>
    <t>Eliška Plutová</t>
  </si>
  <si>
    <t>Vanilka</t>
  </si>
  <si>
    <t>Šárka Presová</t>
  </si>
  <si>
    <t>Hamadan 11SK</t>
  </si>
  <si>
    <t>Eliška Bernardová</t>
  </si>
  <si>
    <t>Kopýtko</t>
  </si>
  <si>
    <t>Kateřina Čapková</t>
  </si>
  <si>
    <t>Kety</t>
  </si>
  <si>
    <t>Petra Šourková</t>
  </si>
  <si>
    <t>Egrazit</t>
  </si>
  <si>
    <t>Lucie Krejčová</t>
  </si>
  <si>
    <t>Sahar</t>
  </si>
  <si>
    <t>Michaela Šimonová</t>
  </si>
  <si>
    <t>Bahama</t>
  </si>
  <si>
    <t>JK Počin</t>
  </si>
  <si>
    <t>Martina Svobodová</t>
  </si>
  <si>
    <t>Nasko</t>
  </si>
  <si>
    <t>TJ Equus Kinský</t>
  </si>
  <si>
    <t>Dahir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</si>
</sst>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h:mm:ss"/>
  </numFmts>
  <fonts count="36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164" fontId="0" fillId="0" borderId="10" xfId="0" applyNumberFormat="1" applyBorder="1" applyAlignment="1">
      <alignment/>
    </xf>
    <xf numFmtId="0" fontId="0" fillId="0" borderId="0" xfId="0" applyFont="1" applyAlignment="1">
      <alignment horizontal="right"/>
    </xf>
    <xf numFmtId="164" fontId="0" fillId="0" borderId="0" xfId="0" applyNumberForma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0" fillId="33" borderId="10" xfId="0" applyFill="1" applyBorder="1" applyAlignment="1">
      <alignment/>
    </xf>
    <xf numFmtId="0" fontId="1" fillId="0" borderId="10" xfId="36" applyFont="1" applyBorder="1">
      <alignment/>
      <protection/>
    </xf>
    <xf numFmtId="164" fontId="0" fillId="33" borderId="10" xfId="0" applyNumberFormat="1" applyFill="1" applyBorder="1" applyAlignment="1">
      <alignment/>
    </xf>
    <xf numFmtId="16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36" applyFont="1" applyFill="1" applyBorder="1">
      <alignment/>
      <protection/>
    </xf>
    <xf numFmtId="0" fontId="1" fillId="35" borderId="10" xfId="36" applyFont="1" applyFill="1" applyBorder="1">
      <alignment/>
      <protection/>
    </xf>
    <xf numFmtId="164" fontId="0" fillId="33" borderId="10" xfId="0" applyNumberFormat="1" applyFont="1" applyFill="1" applyBorder="1" applyAlignment="1">
      <alignment horizontal="right"/>
    </xf>
    <xf numFmtId="0" fontId="0" fillId="0" borderId="10" xfId="0" applyNumberFormat="1" applyBorder="1" applyAlignment="1">
      <alignment horizontal="center"/>
    </xf>
    <xf numFmtId="0" fontId="0" fillId="33" borderId="10" xfId="0" applyNumberFormat="1" applyFill="1" applyBorder="1" applyAlignment="1">
      <alignment/>
    </xf>
    <xf numFmtId="0" fontId="0" fillId="0" borderId="11" xfId="0" applyBorder="1" applyAlignment="1">
      <alignment/>
    </xf>
    <xf numFmtId="0" fontId="0" fillId="33" borderId="11" xfId="0" applyFill="1" applyBorder="1" applyAlignment="1">
      <alignment/>
    </xf>
    <xf numFmtId="0" fontId="0" fillId="0" borderId="10" xfId="0" applyBorder="1" applyAlignment="1">
      <alignment/>
    </xf>
    <xf numFmtId="0" fontId="1" fillId="0" borderId="11" xfId="36" applyFont="1" applyBorder="1">
      <alignment/>
      <protection/>
    </xf>
    <xf numFmtId="0" fontId="0" fillId="0" borderId="10" xfId="0" applyFont="1" applyBorder="1" applyAlignment="1">
      <alignment/>
    </xf>
    <xf numFmtId="0" fontId="1" fillId="0" borderId="11" xfId="36" applyFont="1" applyFill="1" applyBorder="1">
      <alignment/>
      <protection/>
    </xf>
    <xf numFmtId="164" fontId="0" fillId="33" borderId="0" xfId="0" applyNumberFormat="1" applyFill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3DEB3D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tabSelected="1" zoomScalePageLayoutView="0" workbookViewId="0" topLeftCell="A1">
      <selection activeCell="D15" sqref="D15"/>
    </sheetView>
  </sheetViews>
  <sheetFormatPr defaultColWidth="9.140625" defaultRowHeight="12.75"/>
  <cols>
    <col min="1" max="1" width="7.28125" style="1" customWidth="1"/>
    <col min="2" max="2" width="5.421875" style="0" customWidth="1"/>
    <col min="3" max="3" width="22.57421875" style="0" customWidth="1"/>
    <col min="4" max="4" width="20.421875" style="0" customWidth="1"/>
    <col min="5" max="5" width="31.421875" style="0" customWidth="1"/>
    <col min="7" max="8" width="8.57421875" style="0" customWidth="1"/>
    <col min="9" max="9" width="8.140625" style="0" customWidth="1"/>
    <col min="10" max="10" width="8.421875" style="0" customWidth="1"/>
    <col min="11" max="11" width="12.140625" style="1" customWidth="1"/>
    <col min="13" max="13" width="16.28125" style="0" customWidth="1"/>
    <col min="14" max="14" width="6.140625" style="1" customWidth="1"/>
  </cols>
  <sheetData>
    <row r="1" ht="12.75">
      <c r="B1" s="2"/>
    </row>
    <row r="2" spans="2:13" ht="12.75">
      <c r="B2" s="2" t="s">
        <v>0</v>
      </c>
      <c r="D2" s="2" t="s">
        <v>1</v>
      </c>
      <c r="G2" s="3">
        <f>TIME(ROUNDDOWN(G$3/60,0),MOD(G$3,60),0)</f>
        <v>0.052083333333333336</v>
      </c>
      <c r="H2" s="3">
        <f>TIME(ROUNDDOWN(H$3/60,0),MOD(H$3,60),0)</f>
        <v>0.06944444444444443</v>
      </c>
      <c r="I2" s="3">
        <f>TIME(ROUNDDOWN(I$3/60,0),MOD(I$3,60),0)</f>
        <v>0.10416666666666667</v>
      </c>
      <c r="K2"/>
      <c r="L2" s="4" t="s">
        <v>2</v>
      </c>
      <c r="M2" s="5">
        <v>0.020833333333333332</v>
      </c>
    </row>
    <row r="3" spans="6:13" ht="12.75">
      <c r="F3" s="4" t="s">
        <v>3</v>
      </c>
      <c r="G3" s="6">
        <v>75</v>
      </c>
      <c r="H3" s="6">
        <v>100</v>
      </c>
      <c r="I3" s="6">
        <v>150</v>
      </c>
      <c r="J3" s="7"/>
      <c r="L3" s="4" t="s">
        <v>4</v>
      </c>
      <c r="M3" s="5">
        <v>0.006944444444444444</v>
      </c>
    </row>
    <row r="4" spans="1:14" ht="12.75">
      <c r="A4" s="9" t="s">
        <v>17</v>
      </c>
      <c r="B4" s="8" t="s">
        <v>5</v>
      </c>
      <c r="C4" s="8" t="s">
        <v>6</v>
      </c>
      <c r="D4" s="8" t="s">
        <v>7</v>
      </c>
      <c r="E4" s="8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9" t="s">
        <v>14</v>
      </c>
      <c r="L4" s="8" t="s">
        <v>15</v>
      </c>
      <c r="M4" s="8" t="s">
        <v>16</v>
      </c>
      <c r="N4" s="9" t="s">
        <v>17</v>
      </c>
    </row>
    <row r="5" spans="1:14" ht="14.25">
      <c r="A5" s="14">
        <v>1</v>
      </c>
      <c r="B5" s="10">
        <v>51</v>
      </c>
      <c r="C5" s="11" t="s">
        <v>105</v>
      </c>
      <c r="D5" s="11" t="s">
        <v>106</v>
      </c>
      <c r="E5" s="11" t="s">
        <v>62</v>
      </c>
      <c r="F5" s="12">
        <v>0.5347222222222222</v>
      </c>
      <c r="G5" s="3">
        <f aca="true" t="shared" si="0" ref="G5:G22">F5+TIME(ROUNDDOWN($G$3/60,0),MOD($G$3,60),0)</f>
        <v>0.5868055555555556</v>
      </c>
      <c r="H5" s="3">
        <f aca="true" t="shared" si="1" ref="H5:H22">F5+TIME(ROUNDDOWN($H$3/60,0),MOD($H$3,60),0)</f>
        <v>0.6041666666666666</v>
      </c>
      <c r="I5" s="3">
        <f aca="true" t="shared" si="2" ref="I5:I22">F5+TIME(ROUNDDOWN($I$3/60,0),MOD($I$3,60),0)</f>
        <v>0.6388888888888888</v>
      </c>
      <c r="J5" s="12">
        <v>0.6039583333333333</v>
      </c>
      <c r="K5" s="13" t="str">
        <f aca="true" t="shared" si="3" ref="K5:K22">IF((J5-F5)&lt;$G$2,"DIS rychle",IF((J5-F5)&lt;$H$2,"OK",IF((J5-F5)&lt;$I$2,"+10","DIS pomalu")))</f>
        <v>OK</v>
      </c>
      <c r="L5" s="12">
        <v>0.6056828703703704</v>
      </c>
      <c r="M5" s="3">
        <f aca="true" t="shared" si="4" ref="M5:M22">IF(((L5-J5)&lt;0),"Chybný čas",IF(L5-J5&gt;$M$2,"DIS limit veterina",IF((K5="DIS rychle"),"DIS rychle",IF(K5="DIS pomalu","DIS pomalu",IF((K5="+10"),(L5-J5+$M$3),(L5-J5))))))</f>
        <v>0.0017245370370371216</v>
      </c>
      <c r="N5" s="14">
        <v>1</v>
      </c>
    </row>
    <row r="6" spans="1:14" ht="14.25">
      <c r="A6" s="14">
        <v>2</v>
      </c>
      <c r="B6" s="10">
        <v>96</v>
      </c>
      <c r="C6" s="11" t="s">
        <v>107</v>
      </c>
      <c r="D6" s="11" t="s">
        <v>108</v>
      </c>
      <c r="E6" s="11" t="s">
        <v>20</v>
      </c>
      <c r="F6" s="12">
        <v>0.5277777777777778</v>
      </c>
      <c r="G6" s="3">
        <f t="shared" si="0"/>
        <v>0.5798611111111112</v>
      </c>
      <c r="H6" s="3">
        <f t="shared" si="1"/>
        <v>0.5972222222222222</v>
      </c>
      <c r="I6" s="3">
        <f t="shared" si="2"/>
        <v>0.6319444444444444</v>
      </c>
      <c r="J6" s="12">
        <v>0.5911689814814814</v>
      </c>
      <c r="K6" s="13" t="str">
        <f t="shared" si="3"/>
        <v>OK</v>
      </c>
      <c r="L6" s="12">
        <v>0.5932407407407407</v>
      </c>
      <c r="M6" s="3">
        <f t="shared" si="4"/>
        <v>0.002071759259259287</v>
      </c>
      <c r="N6" s="14">
        <v>2</v>
      </c>
    </row>
    <row r="7" spans="1:14" ht="14.25">
      <c r="A7" s="14">
        <v>3</v>
      </c>
      <c r="B7" s="10">
        <v>94</v>
      </c>
      <c r="C7" s="11" t="s">
        <v>103</v>
      </c>
      <c r="D7" s="11" t="s">
        <v>104</v>
      </c>
      <c r="E7" s="11" t="s">
        <v>102</v>
      </c>
      <c r="F7" s="12">
        <v>0.5208333333333333</v>
      </c>
      <c r="G7" s="3">
        <f t="shared" si="0"/>
        <v>0.5729166666666666</v>
      </c>
      <c r="H7" s="3">
        <f t="shared" si="1"/>
        <v>0.5902777777777777</v>
      </c>
      <c r="I7" s="3">
        <f t="shared" si="2"/>
        <v>0.6249999999999999</v>
      </c>
      <c r="J7" s="12">
        <v>0.5806365740740741</v>
      </c>
      <c r="K7" s="13" t="str">
        <f t="shared" si="3"/>
        <v>OK</v>
      </c>
      <c r="L7" s="12">
        <v>0.5828472222222222</v>
      </c>
      <c r="M7" s="3">
        <f t="shared" si="4"/>
        <v>0.0022106481481480866</v>
      </c>
      <c r="N7" s="14">
        <v>3</v>
      </c>
    </row>
    <row r="8" spans="1:14" ht="14.25">
      <c r="A8" s="14">
        <v>4</v>
      </c>
      <c r="B8" s="10">
        <v>93</v>
      </c>
      <c r="C8" s="11" t="s">
        <v>100</v>
      </c>
      <c r="D8" s="11" t="s">
        <v>101</v>
      </c>
      <c r="E8" s="11" t="s">
        <v>102</v>
      </c>
      <c r="F8" s="12">
        <v>0.5208333333333333</v>
      </c>
      <c r="G8" s="3">
        <f t="shared" si="0"/>
        <v>0.5729166666666666</v>
      </c>
      <c r="H8" s="3">
        <f t="shared" si="1"/>
        <v>0.5902777777777777</v>
      </c>
      <c r="I8" s="3">
        <f t="shared" si="2"/>
        <v>0.6249999999999999</v>
      </c>
      <c r="J8" s="12">
        <v>0.5806134259259259</v>
      </c>
      <c r="K8" s="13" t="str">
        <f t="shared" si="3"/>
        <v>OK</v>
      </c>
      <c r="L8" s="12">
        <v>0.5828587962962962</v>
      </c>
      <c r="M8" s="3">
        <f t="shared" si="4"/>
        <v>0.0022453703703703143</v>
      </c>
      <c r="N8" s="14">
        <v>4</v>
      </c>
    </row>
    <row r="9" spans="1:14" ht="14.25">
      <c r="A9" s="14">
        <v>5</v>
      </c>
      <c r="B9" s="10">
        <v>60</v>
      </c>
      <c r="C9" s="11" t="s">
        <v>18</v>
      </c>
      <c r="D9" s="11" t="s">
        <v>19</v>
      </c>
      <c r="E9" s="11" t="s">
        <v>20</v>
      </c>
      <c r="F9" s="12">
        <v>0.5</v>
      </c>
      <c r="G9" s="3">
        <f t="shared" si="0"/>
        <v>0.5520833333333334</v>
      </c>
      <c r="H9" s="3">
        <f t="shared" si="1"/>
        <v>0.5694444444444444</v>
      </c>
      <c r="I9" s="3">
        <f t="shared" si="2"/>
        <v>0.6041666666666666</v>
      </c>
      <c r="J9" s="12">
        <v>0.5623032407407407</v>
      </c>
      <c r="K9" s="13" t="str">
        <f t="shared" si="3"/>
        <v>OK</v>
      </c>
      <c r="L9" s="12">
        <v>0.5645601851851851</v>
      </c>
      <c r="M9" s="3">
        <f t="shared" si="4"/>
        <v>0.002256944444444464</v>
      </c>
      <c r="N9" s="14">
        <v>5</v>
      </c>
    </row>
    <row r="10" spans="1:14" ht="14.25">
      <c r="A10" s="14">
        <v>6</v>
      </c>
      <c r="B10" s="22">
        <v>68</v>
      </c>
      <c r="C10" s="11" t="s">
        <v>115</v>
      </c>
      <c r="D10" s="11" t="s">
        <v>116</v>
      </c>
      <c r="E10" s="11" t="s">
        <v>82</v>
      </c>
      <c r="F10" s="12">
        <v>0.5138888888888888</v>
      </c>
      <c r="G10" s="3">
        <f t="shared" si="0"/>
        <v>0.5659722222222222</v>
      </c>
      <c r="H10" s="3">
        <f t="shared" si="1"/>
        <v>0.5833333333333333</v>
      </c>
      <c r="I10" s="3">
        <f t="shared" si="2"/>
        <v>0.6180555555555555</v>
      </c>
      <c r="J10" s="12">
        <v>0.5815046296296296</v>
      </c>
      <c r="K10" s="13" t="str">
        <f t="shared" si="3"/>
        <v>OK</v>
      </c>
      <c r="L10" s="12">
        <v>0.5839699074074074</v>
      </c>
      <c r="M10" s="3">
        <f t="shared" si="4"/>
        <v>0.00246527777777783</v>
      </c>
      <c r="N10" s="14">
        <v>6</v>
      </c>
    </row>
    <row r="11" spans="1:14" ht="14.25">
      <c r="A11" s="14">
        <v>7</v>
      </c>
      <c r="B11" s="10">
        <v>90</v>
      </c>
      <c r="C11" s="11" t="s">
        <v>91</v>
      </c>
      <c r="D11" s="11" t="s">
        <v>92</v>
      </c>
      <c r="E11" s="11" t="s">
        <v>93</v>
      </c>
      <c r="F11" s="12">
        <v>0.5347222222222222</v>
      </c>
      <c r="G11" s="3">
        <f t="shared" si="0"/>
        <v>0.5868055555555556</v>
      </c>
      <c r="H11" s="3">
        <f t="shared" si="1"/>
        <v>0.6041666666666666</v>
      </c>
      <c r="I11" s="3">
        <f t="shared" si="2"/>
        <v>0.6388888888888888</v>
      </c>
      <c r="J11" s="12">
        <v>0.590011574074074</v>
      </c>
      <c r="K11" s="13" t="str">
        <f t="shared" si="3"/>
        <v>OK</v>
      </c>
      <c r="L11" s="12">
        <v>0.5926041666666666</v>
      </c>
      <c r="M11" s="3">
        <f t="shared" si="4"/>
        <v>0.002592592592592591</v>
      </c>
      <c r="N11" s="14">
        <v>7</v>
      </c>
    </row>
    <row r="12" spans="1:14" ht="14.25">
      <c r="A12" s="14">
        <v>8</v>
      </c>
      <c r="B12" s="10">
        <v>65</v>
      </c>
      <c r="C12" s="15" t="s">
        <v>29</v>
      </c>
      <c r="D12" s="15" t="s">
        <v>30</v>
      </c>
      <c r="E12" s="15" t="s">
        <v>26</v>
      </c>
      <c r="F12" s="12">
        <v>0.548611111111111</v>
      </c>
      <c r="G12" s="3">
        <f t="shared" si="0"/>
        <v>0.6006944444444444</v>
      </c>
      <c r="H12" s="3">
        <f t="shared" si="1"/>
        <v>0.6180555555555555</v>
      </c>
      <c r="I12" s="3">
        <f t="shared" si="2"/>
        <v>0.6527777777777777</v>
      </c>
      <c r="J12" s="12">
        <v>0.6143518518518518</v>
      </c>
      <c r="K12" s="13" t="str">
        <f t="shared" si="3"/>
        <v>OK</v>
      </c>
      <c r="L12" s="12">
        <v>0.6172106481481481</v>
      </c>
      <c r="M12" s="3">
        <f t="shared" si="4"/>
        <v>0.002858796296296262</v>
      </c>
      <c r="N12" s="14">
        <v>8</v>
      </c>
    </row>
    <row r="13" spans="1:14" ht="14.25">
      <c r="A13" s="14">
        <v>9</v>
      </c>
      <c r="B13" s="10">
        <v>63</v>
      </c>
      <c r="C13" s="15" t="s">
        <v>24</v>
      </c>
      <c r="D13" s="15" t="s">
        <v>25</v>
      </c>
      <c r="E13" s="15" t="s">
        <v>26</v>
      </c>
      <c r="F13" s="12">
        <v>0.548611111111111</v>
      </c>
      <c r="G13" s="3">
        <f t="shared" si="0"/>
        <v>0.6006944444444444</v>
      </c>
      <c r="H13" s="3">
        <f t="shared" si="1"/>
        <v>0.6180555555555555</v>
      </c>
      <c r="I13" s="3">
        <f t="shared" si="2"/>
        <v>0.6527777777777777</v>
      </c>
      <c r="J13" s="12">
        <v>0.614386574074074</v>
      </c>
      <c r="K13" s="13" t="str">
        <f t="shared" si="3"/>
        <v>OK</v>
      </c>
      <c r="L13" s="12">
        <v>0.6176388888888888</v>
      </c>
      <c r="M13" s="3">
        <f t="shared" si="4"/>
        <v>0.003252314814814805</v>
      </c>
      <c r="N13" s="14">
        <v>9</v>
      </c>
    </row>
    <row r="14" spans="1:14" ht="14.25">
      <c r="A14" s="14">
        <v>10</v>
      </c>
      <c r="B14" s="10">
        <v>64</v>
      </c>
      <c r="C14" s="15" t="s">
        <v>27</v>
      </c>
      <c r="D14" s="15" t="s">
        <v>28</v>
      </c>
      <c r="E14" s="15" t="s">
        <v>26</v>
      </c>
      <c r="F14" s="12">
        <v>0.548611111111111</v>
      </c>
      <c r="G14" s="3">
        <f t="shared" si="0"/>
        <v>0.6006944444444444</v>
      </c>
      <c r="H14" s="3">
        <f t="shared" si="1"/>
        <v>0.6180555555555555</v>
      </c>
      <c r="I14" s="3">
        <f t="shared" si="2"/>
        <v>0.6527777777777777</v>
      </c>
      <c r="J14" s="12">
        <v>0.6144444444444445</v>
      </c>
      <c r="K14" s="13" t="str">
        <f t="shared" si="3"/>
        <v>OK</v>
      </c>
      <c r="L14" s="12">
        <v>0.6181481481481481</v>
      </c>
      <c r="M14" s="3">
        <f t="shared" si="4"/>
        <v>0.0037037037037036535</v>
      </c>
      <c r="N14" s="14">
        <v>10</v>
      </c>
    </row>
    <row r="15" spans="1:14" ht="14.25">
      <c r="A15" s="14">
        <v>11</v>
      </c>
      <c r="B15" s="10">
        <v>79</v>
      </c>
      <c r="C15" s="11" t="s">
        <v>61</v>
      </c>
      <c r="D15" s="11" t="s">
        <v>123</v>
      </c>
      <c r="E15" s="11" t="s">
        <v>62</v>
      </c>
      <c r="F15" s="12">
        <v>0.5347222222222222</v>
      </c>
      <c r="G15" s="3">
        <f t="shared" si="0"/>
        <v>0.5868055555555556</v>
      </c>
      <c r="H15" s="3">
        <f t="shared" si="1"/>
        <v>0.6041666666666666</v>
      </c>
      <c r="I15" s="3">
        <f t="shared" si="2"/>
        <v>0.6388888888888888</v>
      </c>
      <c r="J15" s="12">
        <v>0.6038657407407407</v>
      </c>
      <c r="K15" s="13" t="str">
        <f t="shared" si="3"/>
        <v>OK</v>
      </c>
      <c r="L15" s="12">
        <v>0.6077777777777778</v>
      </c>
      <c r="M15" s="3">
        <f t="shared" si="4"/>
        <v>0.0039120370370370194</v>
      </c>
      <c r="N15" s="14">
        <v>11</v>
      </c>
    </row>
    <row r="16" spans="1:14" ht="14.25">
      <c r="A16" s="14">
        <v>12</v>
      </c>
      <c r="B16" s="10">
        <v>89</v>
      </c>
      <c r="C16" s="11" t="s">
        <v>89</v>
      </c>
      <c r="D16" s="11" t="s">
        <v>90</v>
      </c>
      <c r="E16" s="11" t="s">
        <v>88</v>
      </c>
      <c r="F16" s="12">
        <v>0.5277777777777778</v>
      </c>
      <c r="G16" s="3">
        <f t="shared" si="0"/>
        <v>0.5798611111111112</v>
      </c>
      <c r="H16" s="3">
        <f t="shared" si="1"/>
        <v>0.5972222222222222</v>
      </c>
      <c r="I16" s="3">
        <f t="shared" si="2"/>
        <v>0.6319444444444444</v>
      </c>
      <c r="J16" s="12">
        <v>0.5914351851851851</v>
      </c>
      <c r="K16" s="13" t="str">
        <f t="shared" si="3"/>
        <v>OK</v>
      </c>
      <c r="L16" s="12">
        <v>0.5956712962962962</v>
      </c>
      <c r="M16" s="3">
        <f t="shared" si="4"/>
        <v>0.004236111111111107</v>
      </c>
      <c r="N16" s="14">
        <v>12</v>
      </c>
    </row>
    <row r="17" spans="1:14" ht="14.25">
      <c r="A17" s="14">
        <v>13</v>
      </c>
      <c r="B17" s="10">
        <v>71</v>
      </c>
      <c r="C17" s="11" t="s">
        <v>39</v>
      </c>
      <c r="D17" s="11" t="s">
        <v>40</v>
      </c>
      <c r="E17" s="11" t="s">
        <v>41</v>
      </c>
      <c r="F17" s="12">
        <v>0.5555555555555556</v>
      </c>
      <c r="G17" s="3">
        <f t="shared" si="0"/>
        <v>0.607638888888889</v>
      </c>
      <c r="H17" s="3">
        <f t="shared" si="1"/>
        <v>0.625</v>
      </c>
      <c r="I17" s="3">
        <f t="shared" si="2"/>
        <v>0.6597222222222222</v>
      </c>
      <c r="J17" s="12">
        <v>0.616111111111111</v>
      </c>
      <c r="K17" s="13" t="str">
        <f t="shared" si="3"/>
        <v>OK</v>
      </c>
      <c r="L17" s="12">
        <v>0.6207754629629629</v>
      </c>
      <c r="M17" s="3">
        <f t="shared" si="4"/>
        <v>0.004664351851851878</v>
      </c>
      <c r="N17" s="14">
        <v>13</v>
      </c>
    </row>
    <row r="18" spans="1:14" ht="14.25">
      <c r="A18" s="14">
        <v>14</v>
      </c>
      <c r="B18" s="10">
        <v>74</v>
      </c>
      <c r="C18" s="11" t="s">
        <v>47</v>
      </c>
      <c r="D18" s="11" t="s">
        <v>48</v>
      </c>
      <c r="E18" s="11" t="s">
        <v>49</v>
      </c>
      <c r="F18" s="12">
        <v>0.5208333333333333</v>
      </c>
      <c r="G18" s="3">
        <f t="shared" si="0"/>
        <v>0.5729166666666666</v>
      </c>
      <c r="H18" s="3">
        <f t="shared" si="1"/>
        <v>0.5902777777777777</v>
      </c>
      <c r="I18" s="3">
        <f t="shared" si="2"/>
        <v>0.6249999999999999</v>
      </c>
      <c r="J18" s="12">
        <v>0.5805787037037037</v>
      </c>
      <c r="K18" s="13" t="str">
        <f t="shared" si="3"/>
        <v>OK</v>
      </c>
      <c r="L18" s="12">
        <v>0.5853356481481481</v>
      </c>
      <c r="M18" s="3">
        <f t="shared" si="4"/>
        <v>0.004756944444444411</v>
      </c>
      <c r="N18" s="14">
        <v>14</v>
      </c>
    </row>
    <row r="19" spans="1:14" ht="14.25">
      <c r="A19" s="14">
        <v>15</v>
      </c>
      <c r="B19" s="10">
        <v>72</v>
      </c>
      <c r="C19" s="11" t="s">
        <v>42</v>
      </c>
      <c r="D19" s="11" t="s">
        <v>43</v>
      </c>
      <c r="E19" s="11" t="s">
        <v>41</v>
      </c>
      <c r="F19" s="12">
        <v>0.5555555555555556</v>
      </c>
      <c r="G19" s="3">
        <f t="shared" si="0"/>
        <v>0.607638888888889</v>
      </c>
      <c r="H19" s="3">
        <f t="shared" si="1"/>
        <v>0.625</v>
      </c>
      <c r="I19" s="3">
        <f t="shared" si="2"/>
        <v>0.6597222222222222</v>
      </c>
      <c r="J19" s="12">
        <v>0.6160648148148148</v>
      </c>
      <c r="K19" s="13" t="str">
        <f t="shared" si="3"/>
        <v>OK</v>
      </c>
      <c r="L19" s="12">
        <v>0.6208912037037037</v>
      </c>
      <c r="M19" s="3">
        <f t="shared" si="4"/>
        <v>0.004826388888888866</v>
      </c>
      <c r="N19" s="14">
        <v>15</v>
      </c>
    </row>
    <row r="20" spans="1:14" ht="14.25">
      <c r="A20" s="14">
        <v>16</v>
      </c>
      <c r="B20" s="10">
        <v>98</v>
      </c>
      <c r="C20" s="11" t="s">
        <v>111</v>
      </c>
      <c r="D20" s="11" t="s">
        <v>112</v>
      </c>
      <c r="E20" s="11" t="s">
        <v>65</v>
      </c>
      <c r="F20" s="12">
        <v>0.5416666666666666</v>
      </c>
      <c r="G20" s="3">
        <f t="shared" si="0"/>
        <v>0.59375</v>
      </c>
      <c r="H20" s="3">
        <f t="shared" si="1"/>
        <v>0.611111111111111</v>
      </c>
      <c r="I20" s="3">
        <f t="shared" si="2"/>
        <v>0.6458333333333333</v>
      </c>
      <c r="J20" s="12">
        <v>0.6096874999999999</v>
      </c>
      <c r="K20" s="13" t="str">
        <f t="shared" si="3"/>
        <v>OK</v>
      </c>
      <c r="L20" s="12">
        <v>0.6159722222222221</v>
      </c>
      <c r="M20" s="3">
        <f t="shared" si="4"/>
        <v>0.0062847222222222054</v>
      </c>
      <c r="N20" s="14">
        <v>16</v>
      </c>
    </row>
    <row r="21" spans="1:14" ht="14.25">
      <c r="A21" s="14">
        <v>17</v>
      </c>
      <c r="B21" s="10">
        <v>88</v>
      </c>
      <c r="C21" s="11" t="s">
        <v>86</v>
      </c>
      <c r="D21" s="11" t="s">
        <v>87</v>
      </c>
      <c r="E21" s="11" t="s">
        <v>88</v>
      </c>
      <c r="F21" s="12">
        <v>0.5277777777777778</v>
      </c>
      <c r="G21" s="3">
        <f t="shared" si="0"/>
        <v>0.5798611111111112</v>
      </c>
      <c r="H21" s="3">
        <f t="shared" si="1"/>
        <v>0.5972222222222222</v>
      </c>
      <c r="I21" s="3">
        <f t="shared" si="2"/>
        <v>0.6319444444444444</v>
      </c>
      <c r="J21" s="12">
        <v>0.5887962962962963</v>
      </c>
      <c r="K21" s="13" t="str">
        <f t="shared" si="3"/>
        <v>OK</v>
      </c>
      <c r="L21" s="12">
        <v>0.5951736111111111</v>
      </c>
      <c r="M21" s="3">
        <f t="shared" si="4"/>
        <v>0.0063773148148148495</v>
      </c>
      <c r="N21" s="14">
        <v>17</v>
      </c>
    </row>
    <row r="22" spans="1:14" ht="14.25">
      <c r="A22" s="14">
        <v>18</v>
      </c>
      <c r="B22" s="10">
        <v>76</v>
      </c>
      <c r="C22" s="11" t="s">
        <v>53</v>
      </c>
      <c r="D22" s="11" t="s">
        <v>54</v>
      </c>
      <c r="E22" s="11" t="s">
        <v>55</v>
      </c>
      <c r="F22" s="12">
        <v>0.5277777777777778</v>
      </c>
      <c r="G22" s="3">
        <f t="shared" si="0"/>
        <v>0.5798611111111112</v>
      </c>
      <c r="H22" s="3">
        <f t="shared" si="1"/>
        <v>0.5972222222222222</v>
      </c>
      <c r="I22" s="3">
        <f t="shared" si="2"/>
        <v>0.6319444444444444</v>
      </c>
      <c r="J22" s="12">
        <v>0.5911805555555555</v>
      </c>
      <c r="K22" s="13" t="str">
        <f t="shared" si="3"/>
        <v>OK</v>
      </c>
      <c r="L22" s="12">
        <v>0.5986458333333333</v>
      </c>
      <c r="M22" s="3">
        <f t="shared" si="4"/>
        <v>0.0074652777777778345</v>
      </c>
      <c r="N22" s="14">
        <v>18</v>
      </c>
    </row>
    <row r="23" spans="1:14" ht="14.25">
      <c r="A23" s="14">
        <v>19</v>
      </c>
      <c r="B23" s="10">
        <v>82</v>
      </c>
      <c r="C23" s="11" t="s">
        <v>69</v>
      </c>
      <c r="D23" s="11" t="s">
        <v>70</v>
      </c>
      <c r="E23" s="11" t="s">
        <v>65</v>
      </c>
      <c r="F23" s="17" t="s">
        <v>71</v>
      </c>
      <c r="G23" s="3">
        <v>0.59375</v>
      </c>
      <c r="H23" s="3">
        <v>0.611111111111111</v>
      </c>
      <c r="I23" s="3">
        <v>0.6458333333333333</v>
      </c>
      <c r="J23" s="12">
        <v>0.6125578703703703</v>
      </c>
      <c r="K23" s="18">
        <v>10</v>
      </c>
      <c r="L23" s="12">
        <v>0.6141435185185184</v>
      </c>
      <c r="M23" s="3">
        <v>0.008530092592592593</v>
      </c>
      <c r="N23" s="14">
        <v>19</v>
      </c>
    </row>
    <row r="24" spans="1:14" ht="14.25">
      <c r="A24" s="14">
        <v>20</v>
      </c>
      <c r="B24" s="10">
        <v>80</v>
      </c>
      <c r="C24" s="11" t="s">
        <v>63</v>
      </c>
      <c r="D24" s="11" t="s">
        <v>64</v>
      </c>
      <c r="E24" s="11" t="s">
        <v>65</v>
      </c>
      <c r="F24" s="12">
        <v>0.5416666666666666</v>
      </c>
      <c r="G24" s="3">
        <f>F24+TIME(ROUNDDOWN($G$3/60,0),MOD($G$3,60),0)</f>
        <v>0.59375</v>
      </c>
      <c r="H24" s="3">
        <f>F24+TIME(ROUNDDOWN($H$3/60,0),MOD($H$3,60),0)</f>
        <v>0.611111111111111</v>
      </c>
      <c r="I24" s="3">
        <f>F24+TIME(ROUNDDOWN($I$3/60,0),MOD($I$3,60),0)</f>
        <v>0.6458333333333333</v>
      </c>
      <c r="J24" s="12">
        <v>0.6125231481481481</v>
      </c>
      <c r="K24" s="13" t="str">
        <f>IF((J24-F24)&lt;$G$2,"DIS rychle",IF((J24-F24)&lt;$H$2,"OK",IF((J24-F24)&lt;$I$2,"+10","DIS pomalu")))</f>
        <v>+10</v>
      </c>
      <c r="L24" s="12">
        <v>0.6141319444444444</v>
      </c>
      <c r="M24" s="3">
        <f>IF(((L24-J24)&lt;0),"Chybný čas",IF(L24-J24&gt;$M$2,"DIS limit veterina",IF((K24="DIS rychle"),"DIS rychle",IF(K24="DIS pomalu","DIS pomalu",IF((K24="+10"),(L24-J24+$M$3),(L24-J24))))))</f>
        <v>0.008553240740740733</v>
      </c>
      <c r="N24" s="14">
        <v>20</v>
      </c>
    </row>
    <row r="25" spans="1:14" ht="14.25">
      <c r="A25" s="14">
        <v>20</v>
      </c>
      <c r="B25" s="10">
        <v>81</v>
      </c>
      <c r="C25" s="11" t="s">
        <v>66</v>
      </c>
      <c r="D25" s="11" t="s">
        <v>67</v>
      </c>
      <c r="E25" s="11" t="s">
        <v>65</v>
      </c>
      <c r="F25" s="17" t="s">
        <v>68</v>
      </c>
      <c r="G25" s="3">
        <v>0.59375</v>
      </c>
      <c r="H25" s="3">
        <v>0.611111111111111</v>
      </c>
      <c r="I25" s="3">
        <v>0.6458333333333333</v>
      </c>
      <c r="J25" s="12">
        <v>0.6125115740740741</v>
      </c>
      <c r="K25" s="18">
        <v>10</v>
      </c>
      <c r="L25" s="12">
        <v>0.6141203703703704</v>
      </c>
      <c r="M25" s="3">
        <v>0.00855324074074074</v>
      </c>
      <c r="N25" s="14">
        <v>20</v>
      </c>
    </row>
    <row r="26" spans="1:14" ht="14.25">
      <c r="A26" s="14">
        <v>21</v>
      </c>
      <c r="B26" s="10">
        <v>78</v>
      </c>
      <c r="C26" s="11" t="s">
        <v>59</v>
      </c>
      <c r="D26" s="11" t="s">
        <v>60</v>
      </c>
      <c r="E26" s="11" t="s">
        <v>58</v>
      </c>
      <c r="F26" s="12">
        <v>0.5555555555555556</v>
      </c>
      <c r="G26" s="3">
        <f>F26+TIME(ROUNDDOWN($G$3/60,0),MOD($G$3,60),0)</f>
        <v>0.607638888888889</v>
      </c>
      <c r="H26" s="3">
        <f>F26+TIME(ROUNDDOWN($H$3/60,0),MOD($H$3,60),0)</f>
        <v>0.625</v>
      </c>
      <c r="I26" s="3">
        <f>F26+TIME(ROUNDDOWN($I$3/60,0),MOD($I$3,60),0)</f>
        <v>0.6597222222222222</v>
      </c>
      <c r="J26" s="12">
        <v>0.6146296296296296</v>
      </c>
      <c r="K26" s="13" t="str">
        <f>IF((J26-F26)&lt;$G$2,"DIS rychle",IF((J26-F26)&lt;$H$2,"OK",IF((J26-F26)&lt;$I$2,"+10","DIS pomalu")))</f>
        <v>OK</v>
      </c>
      <c r="L26" s="12">
        <v>0.6235879629629629</v>
      </c>
      <c r="M26" s="3">
        <f>IF(((L26-J26)&lt;0),"Chybný čas",IF(L26-J26&gt;$M$2,"DIS limit veterina",IF((K26="DIS rychle"),"DIS rychle",IF(K26="DIS pomalu","DIS pomalu",IF((K26="+10"),(L26-J26+$M$3),(L26-J26))))))</f>
        <v>0.00895833333333329</v>
      </c>
      <c r="N26" s="14">
        <v>21</v>
      </c>
    </row>
    <row r="27" spans="1:14" ht="14.25" hidden="1">
      <c r="A27" s="14"/>
      <c r="B27" s="10"/>
      <c r="C27" s="11"/>
      <c r="D27" s="11"/>
      <c r="E27" s="11"/>
      <c r="F27" s="12"/>
      <c r="G27" s="3"/>
      <c r="H27" s="3"/>
      <c r="I27" s="3"/>
      <c r="J27" s="12"/>
      <c r="K27" s="13"/>
      <c r="L27" s="12"/>
      <c r="M27" s="3"/>
      <c r="N27" s="14"/>
    </row>
    <row r="28" spans="1:14" ht="14.25" hidden="1">
      <c r="A28" s="14"/>
      <c r="B28" s="10">
        <v>85</v>
      </c>
      <c r="C28" s="11" t="s">
        <v>80</v>
      </c>
      <c r="D28" s="11" t="s">
        <v>81</v>
      </c>
      <c r="E28" s="11" t="s">
        <v>20</v>
      </c>
      <c r="F28" s="12">
        <v>0.5555555555555556</v>
      </c>
      <c r="G28" s="3">
        <f>F28+TIME(ROUNDDOWN($G$3/60,0),MOD($G$3,60),0)</f>
        <v>0.607638888888889</v>
      </c>
      <c r="H28" s="3">
        <f aca="true" t="shared" si="5" ref="H28:H46">F28+TIME(ROUNDDOWN($H$3/60,0),MOD($H$3,60),0)</f>
        <v>0.625</v>
      </c>
      <c r="I28" s="3">
        <f aca="true" t="shared" si="6" ref="I28:I46">F28+TIME(ROUNDDOWN($I$3/60,0),MOD($I$3,60),0)</f>
        <v>0.6597222222222222</v>
      </c>
      <c r="J28" s="12"/>
      <c r="K28" s="13" t="str">
        <f>IF((J28-F28)&lt;$G$2,"DIS rychle",IF((J28-F28)&lt;$H$2,"OK",IF((J28-F28)&lt;$I$2,"+10","DIS pomalu")))</f>
        <v>DIS rychle</v>
      </c>
      <c r="L28" s="12"/>
      <c r="M28" s="3" t="str">
        <f aca="true" t="shared" si="7" ref="M28:M45">IF(((L28-J28)&lt;0),"Chybný čas",IF(L28-J28&gt;$M$2,"DIS limit veterina",IF((K28="DIS rychle"),"DIS rychle",IF(K28="DIS pomalu","DIS pomalu",IF((K28="+10"),(L28-J28+$M$3),(L28-J28))))))</f>
        <v>DIS rychle</v>
      </c>
      <c r="N28" s="14"/>
    </row>
    <row r="29" spans="1:14" ht="14.25" hidden="1">
      <c r="A29" s="14"/>
      <c r="B29" s="10">
        <v>86</v>
      </c>
      <c r="C29" s="11" t="s">
        <v>18</v>
      </c>
      <c r="D29" s="11" t="s">
        <v>19</v>
      </c>
      <c r="E29" s="11" t="s">
        <v>82</v>
      </c>
      <c r="F29" s="12"/>
      <c r="G29" s="3">
        <f>F29+TIME(ROUNDDOWN($G$3/60,0),MOD($G$3,60),0)</f>
        <v>0.052083333333333336</v>
      </c>
      <c r="H29" s="3">
        <f t="shared" si="5"/>
        <v>0.06944444444444443</v>
      </c>
      <c r="I29" s="3">
        <f t="shared" si="6"/>
        <v>0.10416666666666667</v>
      </c>
      <c r="J29" s="12"/>
      <c r="K29" s="13" t="str">
        <f>IF((J29-F29)&lt;$G$2,"DIS rychle",IF((J29-F29)&lt;$H$2,"OK",IF((J29-F29)&lt;$I$2,"+10","DIS pomalu")))</f>
        <v>DIS rychle</v>
      </c>
      <c r="L29" s="12"/>
      <c r="M29" s="3" t="str">
        <f t="shared" si="7"/>
        <v>DIS rychle</v>
      </c>
      <c r="N29" s="14"/>
    </row>
    <row r="30" spans="1:14" ht="14.25">
      <c r="A30" s="14">
        <v>22</v>
      </c>
      <c r="B30" s="10">
        <v>77</v>
      </c>
      <c r="C30" s="11" t="s">
        <v>56</v>
      </c>
      <c r="D30" s="11" t="s">
        <v>57</v>
      </c>
      <c r="E30" s="11" t="s">
        <v>58</v>
      </c>
      <c r="F30" s="12">
        <v>0.5555555555555556</v>
      </c>
      <c r="G30" s="3">
        <f>F30+TIME(ROUNDDOWN($G$3/60,0),MOD($G$3,60),0)</f>
        <v>0.607638888888889</v>
      </c>
      <c r="H30" s="3">
        <f t="shared" si="5"/>
        <v>0.625</v>
      </c>
      <c r="I30" s="3">
        <f t="shared" si="6"/>
        <v>0.6597222222222222</v>
      </c>
      <c r="J30" s="12">
        <v>0.6145949074074074</v>
      </c>
      <c r="K30" s="13" t="str">
        <f>IF((J30-F30)&lt;$G$2,"DIS rychle",IF((J30-F30)&lt;$H$2,"OK",IF((J30-F30)&lt;$I$2,"+10","DIS pomalu")))</f>
        <v>OK</v>
      </c>
      <c r="L30" s="12">
        <v>0.6235879629629629</v>
      </c>
      <c r="M30" s="3">
        <f t="shared" si="7"/>
        <v>0.008993055555555518</v>
      </c>
      <c r="N30" s="14">
        <v>22</v>
      </c>
    </row>
    <row r="31" spans="1:14" ht="14.25">
      <c r="A31" s="14">
        <v>23</v>
      </c>
      <c r="B31" s="10">
        <v>84</v>
      </c>
      <c r="C31" s="11" t="s">
        <v>77</v>
      </c>
      <c r="D31" s="11" t="s">
        <v>78</v>
      </c>
      <c r="E31" s="11" t="s">
        <v>79</v>
      </c>
      <c r="F31" s="12">
        <v>0.5208333333333333</v>
      </c>
      <c r="G31" s="3">
        <f>F31+TIME(ROUNDDOWN($G$3/60,0),MOD($G$3,60),0)</f>
        <v>0.5729166666666666</v>
      </c>
      <c r="H31" s="3">
        <f t="shared" si="5"/>
        <v>0.5902777777777777</v>
      </c>
      <c r="I31" s="3">
        <f t="shared" si="6"/>
        <v>0.6249999999999999</v>
      </c>
      <c r="J31" s="12">
        <v>0.5702662037037036</v>
      </c>
      <c r="K31" s="18">
        <v>10</v>
      </c>
      <c r="L31" s="12">
        <v>0.5796296296296296</v>
      </c>
      <c r="M31" s="3">
        <f t="shared" si="7"/>
        <v>0.009363425925925983</v>
      </c>
      <c r="N31" s="14">
        <v>23</v>
      </c>
    </row>
    <row r="32" spans="1:14" ht="14.25">
      <c r="A32" s="14">
        <v>24</v>
      </c>
      <c r="B32" s="10">
        <v>91</v>
      </c>
      <c r="C32" s="11" t="s">
        <v>94</v>
      </c>
      <c r="D32" s="11" t="s">
        <v>95</v>
      </c>
      <c r="E32" s="11" t="s">
        <v>96</v>
      </c>
      <c r="F32" s="12">
        <v>0.5138888888888888</v>
      </c>
      <c r="G32" s="3">
        <f>F32+TIME(ROUNDDOWN($G$3/60,0),MOD($G$3,60),0)</f>
        <v>0.5659722222222222</v>
      </c>
      <c r="H32" s="3">
        <f t="shared" si="5"/>
        <v>0.5833333333333333</v>
      </c>
      <c r="I32" s="3">
        <f t="shared" si="6"/>
        <v>0.6180555555555555</v>
      </c>
      <c r="J32" s="12">
        <v>0.5859143518518518</v>
      </c>
      <c r="K32" s="13" t="str">
        <f aca="true" t="shared" si="8" ref="K32:K45">IF((J32-F32)&lt;$G$2,"DIS rychle",IF((J32-F32)&lt;$H$2,"OK",IF((J32-F32)&lt;$I$2,"+10","DIS pomalu")))</f>
        <v>+10</v>
      </c>
      <c r="L32" s="12">
        <v>0.588912037037037</v>
      </c>
      <c r="M32" s="3">
        <f t="shared" si="7"/>
        <v>0.009942129629629617</v>
      </c>
      <c r="N32" s="14">
        <v>24</v>
      </c>
    </row>
    <row r="33" spans="1:14" ht="14.25">
      <c r="A33" s="14">
        <v>25</v>
      </c>
      <c r="B33" s="22">
        <v>59</v>
      </c>
      <c r="C33" s="11" t="s">
        <v>109</v>
      </c>
      <c r="D33" s="11" t="s">
        <v>110</v>
      </c>
      <c r="E33" s="11" t="s">
        <v>96</v>
      </c>
      <c r="F33" s="12">
        <v>0.5138888888888888</v>
      </c>
      <c r="G33" s="3">
        <v>0.5659722222222222</v>
      </c>
      <c r="H33" s="3">
        <f t="shared" si="5"/>
        <v>0.5833333333333333</v>
      </c>
      <c r="I33" s="3">
        <f t="shared" si="6"/>
        <v>0.6180555555555555</v>
      </c>
      <c r="J33" s="12">
        <v>0.5860300925925925</v>
      </c>
      <c r="K33" s="13" t="str">
        <f t="shared" si="8"/>
        <v>+10</v>
      </c>
      <c r="L33" s="12">
        <v>0.5906134259259259</v>
      </c>
      <c r="M33" s="3">
        <f t="shared" si="7"/>
        <v>0.011527777777777828</v>
      </c>
      <c r="N33" s="14">
        <v>25</v>
      </c>
    </row>
    <row r="34" spans="1:14" ht="14.25">
      <c r="A34" s="14">
        <v>26</v>
      </c>
      <c r="B34" s="10">
        <v>66</v>
      </c>
      <c r="C34" s="16" t="s">
        <v>31</v>
      </c>
      <c r="D34" s="16" t="s">
        <v>32</v>
      </c>
      <c r="E34" s="16" t="s">
        <v>33</v>
      </c>
      <c r="F34" s="12">
        <v>0.5</v>
      </c>
      <c r="G34" s="3">
        <f aca="true" t="shared" si="9" ref="G34:G46">F34+TIME(ROUNDDOWN($G$3/60,0),MOD($G$3,60),0)</f>
        <v>0.5520833333333334</v>
      </c>
      <c r="H34" s="3">
        <f t="shared" si="5"/>
        <v>0.5694444444444444</v>
      </c>
      <c r="I34" s="3">
        <f t="shared" si="6"/>
        <v>0.6041666666666666</v>
      </c>
      <c r="J34" s="12">
        <v>0.5849421296296295</v>
      </c>
      <c r="K34" s="13" t="str">
        <f t="shared" si="8"/>
        <v>+10</v>
      </c>
      <c r="L34" s="12">
        <v>0.5898726851851852</v>
      </c>
      <c r="M34" s="3">
        <f t="shared" si="7"/>
        <v>0.011875000000000104</v>
      </c>
      <c r="N34" s="14">
        <v>26</v>
      </c>
    </row>
    <row r="35" spans="1:14" ht="14.25" hidden="1">
      <c r="A35" s="14"/>
      <c r="B35" s="10">
        <v>92</v>
      </c>
      <c r="C35" s="11" t="s">
        <v>97</v>
      </c>
      <c r="D35" s="11" t="s">
        <v>98</v>
      </c>
      <c r="E35" s="11" t="s">
        <v>99</v>
      </c>
      <c r="F35" s="12">
        <v>0.5625</v>
      </c>
      <c r="G35" s="3">
        <f t="shared" si="9"/>
        <v>0.6145833333333334</v>
      </c>
      <c r="H35" s="3">
        <f t="shared" si="5"/>
        <v>0.6319444444444444</v>
      </c>
      <c r="I35" s="3">
        <f t="shared" si="6"/>
        <v>0.6666666666666666</v>
      </c>
      <c r="J35" s="12"/>
      <c r="K35" s="13" t="str">
        <f t="shared" si="8"/>
        <v>DIS rychle</v>
      </c>
      <c r="L35" s="12"/>
      <c r="M35" s="3" t="str">
        <f t="shared" si="7"/>
        <v>DIS rychle</v>
      </c>
      <c r="N35" s="14"/>
    </row>
    <row r="36" spans="1:14" ht="14.25">
      <c r="A36" s="14">
        <v>27</v>
      </c>
      <c r="B36" s="10">
        <v>67</v>
      </c>
      <c r="C36" s="16" t="s">
        <v>34</v>
      </c>
      <c r="D36" s="16" t="s">
        <v>35</v>
      </c>
      <c r="E36" s="16" t="s">
        <v>33</v>
      </c>
      <c r="F36" s="12">
        <v>0.5</v>
      </c>
      <c r="G36" s="3">
        <f t="shared" si="9"/>
        <v>0.5520833333333334</v>
      </c>
      <c r="H36" s="3">
        <f t="shared" si="5"/>
        <v>0.5694444444444444</v>
      </c>
      <c r="I36" s="3">
        <f t="shared" si="6"/>
        <v>0.6041666666666666</v>
      </c>
      <c r="J36" s="12">
        <v>0.5849074074074074</v>
      </c>
      <c r="K36" s="13" t="str">
        <f t="shared" si="8"/>
        <v>+10</v>
      </c>
      <c r="L36" s="12">
        <v>0.5898842592592592</v>
      </c>
      <c r="M36" s="3">
        <f t="shared" si="7"/>
        <v>0.01192129629629626</v>
      </c>
      <c r="N36" s="14">
        <v>27</v>
      </c>
    </row>
    <row r="37" spans="1:14" ht="14.25">
      <c r="A37" s="14">
        <v>28</v>
      </c>
      <c r="B37" s="10">
        <v>73</v>
      </c>
      <c r="C37" s="11" t="s">
        <v>44</v>
      </c>
      <c r="D37" s="11" t="s">
        <v>45</v>
      </c>
      <c r="E37" s="11" t="s">
        <v>46</v>
      </c>
      <c r="F37" s="12">
        <v>0.5069444444444444</v>
      </c>
      <c r="G37" s="3">
        <f t="shared" si="9"/>
        <v>0.5590277777777778</v>
      </c>
      <c r="H37" s="3">
        <f t="shared" si="5"/>
        <v>0.5763888888888888</v>
      </c>
      <c r="I37" s="3">
        <f t="shared" si="6"/>
        <v>0.611111111111111</v>
      </c>
      <c r="J37" s="12">
        <v>0.5781944444444445</v>
      </c>
      <c r="K37" s="13" t="str">
        <f t="shared" si="8"/>
        <v>+10</v>
      </c>
      <c r="L37" s="12">
        <v>0.5834490740740741</v>
      </c>
      <c r="M37" s="3">
        <f t="shared" si="7"/>
        <v>0.012199074074074081</v>
      </c>
      <c r="N37" s="14">
        <v>28</v>
      </c>
    </row>
    <row r="38" spans="1:14" ht="14.25">
      <c r="A38" s="14">
        <v>29</v>
      </c>
      <c r="B38" s="10">
        <v>87</v>
      </c>
      <c r="C38" s="11" t="s">
        <v>83</v>
      </c>
      <c r="D38" s="11" t="s">
        <v>84</v>
      </c>
      <c r="E38" s="11" t="s">
        <v>85</v>
      </c>
      <c r="F38" s="12">
        <v>0.5069444444444444</v>
      </c>
      <c r="G38" s="3">
        <f t="shared" si="9"/>
        <v>0.5590277777777778</v>
      </c>
      <c r="H38" s="3">
        <f t="shared" si="5"/>
        <v>0.5763888888888888</v>
      </c>
      <c r="I38" s="3">
        <f t="shared" si="6"/>
        <v>0.611111111111111</v>
      </c>
      <c r="J38" s="12">
        <v>0.5712268518518518</v>
      </c>
      <c r="K38" s="13" t="str">
        <f t="shared" si="8"/>
        <v>OK</v>
      </c>
      <c r="L38" s="12">
        <v>0.5834490740740741</v>
      </c>
      <c r="M38" s="3">
        <f t="shared" si="7"/>
        <v>0.012222222222222245</v>
      </c>
      <c r="N38" s="14">
        <v>29</v>
      </c>
    </row>
    <row r="39" spans="1:14" ht="14.25">
      <c r="A39" s="14">
        <v>30</v>
      </c>
      <c r="B39" s="10">
        <v>75</v>
      </c>
      <c r="C39" s="11" t="s">
        <v>50</v>
      </c>
      <c r="D39" s="11" t="s">
        <v>51</v>
      </c>
      <c r="E39" s="11" t="s">
        <v>52</v>
      </c>
      <c r="F39" s="12">
        <v>0.5</v>
      </c>
      <c r="G39" s="3">
        <f t="shared" si="9"/>
        <v>0.5520833333333334</v>
      </c>
      <c r="H39" s="3">
        <f t="shared" si="5"/>
        <v>0.5694444444444444</v>
      </c>
      <c r="I39" s="3">
        <f t="shared" si="6"/>
        <v>0.6041666666666666</v>
      </c>
      <c r="J39" s="12">
        <v>0.5623263888888889</v>
      </c>
      <c r="K39" s="13" t="str">
        <f t="shared" si="8"/>
        <v>OK</v>
      </c>
      <c r="L39" s="12">
        <v>0.577511574074074</v>
      </c>
      <c r="M39" s="3">
        <f t="shared" si="7"/>
        <v>0.01518518518518519</v>
      </c>
      <c r="N39" s="14">
        <v>30</v>
      </c>
    </row>
    <row r="40" spans="1:14" ht="14.25" hidden="1">
      <c r="A40" s="14"/>
      <c r="B40" s="10">
        <v>97</v>
      </c>
      <c r="C40" s="11" t="s">
        <v>109</v>
      </c>
      <c r="D40" s="11" t="s">
        <v>110</v>
      </c>
      <c r="E40" s="11" t="s">
        <v>96</v>
      </c>
      <c r="F40" s="12">
        <v>0.5138888888888888</v>
      </c>
      <c r="G40" s="3">
        <f t="shared" si="9"/>
        <v>0.5659722222222222</v>
      </c>
      <c r="H40" s="3">
        <f t="shared" si="5"/>
        <v>0.5833333333333333</v>
      </c>
      <c r="I40" s="3">
        <f t="shared" si="6"/>
        <v>0.6180555555555555</v>
      </c>
      <c r="J40" s="19">
        <v>14</v>
      </c>
      <c r="K40" s="13" t="str">
        <f t="shared" si="8"/>
        <v>DIS pomalu</v>
      </c>
      <c r="L40" s="10"/>
      <c r="M40" s="3" t="str">
        <f t="shared" si="7"/>
        <v>Chybný čas</v>
      </c>
      <c r="N40" s="14"/>
    </row>
    <row r="41" spans="1:14" ht="14.25">
      <c r="A41" s="14">
        <v>31</v>
      </c>
      <c r="B41" s="22">
        <v>61</v>
      </c>
      <c r="C41" s="11" t="s">
        <v>113</v>
      </c>
      <c r="D41" s="11" t="s">
        <v>114</v>
      </c>
      <c r="E41" s="11" t="s">
        <v>82</v>
      </c>
      <c r="F41" s="12">
        <v>0.5625</v>
      </c>
      <c r="G41" s="3">
        <f t="shared" si="9"/>
        <v>0.6145833333333334</v>
      </c>
      <c r="H41" s="3">
        <f t="shared" si="5"/>
        <v>0.6319444444444444</v>
      </c>
      <c r="I41" s="3">
        <f t="shared" si="6"/>
        <v>0.6666666666666666</v>
      </c>
      <c r="J41" s="12">
        <v>0.633599537037037</v>
      </c>
      <c r="K41" s="13" t="str">
        <f t="shared" si="8"/>
        <v>+10</v>
      </c>
      <c r="L41" s="12">
        <v>0.6421180555555556</v>
      </c>
      <c r="M41" s="3">
        <f t="shared" si="7"/>
        <v>0.015462962962963036</v>
      </c>
      <c r="N41" s="14">
        <v>31</v>
      </c>
    </row>
    <row r="42" spans="1:14" ht="12.75">
      <c r="A42" s="14">
        <v>32</v>
      </c>
      <c r="B42" s="20">
        <v>69</v>
      </c>
      <c r="C42" s="24" t="s">
        <v>117</v>
      </c>
      <c r="D42" s="24" t="s">
        <v>118</v>
      </c>
      <c r="E42" s="24" t="s">
        <v>119</v>
      </c>
      <c r="F42" s="3">
        <v>0.5069444444444444</v>
      </c>
      <c r="G42" s="3">
        <f t="shared" si="9"/>
        <v>0.5590277777777778</v>
      </c>
      <c r="H42" s="3">
        <f t="shared" si="5"/>
        <v>0.5763888888888888</v>
      </c>
      <c r="I42" s="3">
        <f t="shared" si="6"/>
        <v>0.611111111111111</v>
      </c>
      <c r="J42" s="12">
        <v>0.5782060185185185</v>
      </c>
      <c r="K42" s="13" t="str">
        <f t="shared" si="8"/>
        <v>+10</v>
      </c>
      <c r="L42" s="12">
        <v>0.5868518518518518</v>
      </c>
      <c r="M42" s="3">
        <f t="shared" si="7"/>
        <v>0.015590277777777797</v>
      </c>
      <c r="N42" s="14">
        <v>32</v>
      </c>
    </row>
    <row r="43" spans="1:14" ht="12.75">
      <c r="A43" s="14">
        <v>33</v>
      </c>
      <c r="B43" s="20">
        <v>58</v>
      </c>
      <c r="C43" s="24" t="s">
        <v>120</v>
      </c>
      <c r="D43" s="24" t="s">
        <v>121</v>
      </c>
      <c r="E43" s="24" t="s">
        <v>122</v>
      </c>
      <c r="F43" s="3">
        <v>0.5069444444444444</v>
      </c>
      <c r="G43" s="3">
        <f t="shared" si="9"/>
        <v>0.5590277777777778</v>
      </c>
      <c r="H43" s="3">
        <f t="shared" si="5"/>
        <v>0.5763888888888888</v>
      </c>
      <c r="I43" s="3">
        <f t="shared" si="6"/>
        <v>0.611111111111111</v>
      </c>
      <c r="J43" s="12">
        <v>0.5782291666666667</v>
      </c>
      <c r="K43" s="13" t="str">
        <f t="shared" si="8"/>
        <v>+10</v>
      </c>
      <c r="L43" s="12">
        <v>0.5868865740740741</v>
      </c>
      <c r="M43" s="3">
        <f t="shared" si="7"/>
        <v>0.015601851851851836</v>
      </c>
      <c r="N43" s="14">
        <v>33</v>
      </c>
    </row>
    <row r="44" spans="1:14" ht="14.25">
      <c r="A44" s="14">
        <v>34</v>
      </c>
      <c r="B44" s="21">
        <v>70</v>
      </c>
      <c r="C44" s="23" t="s">
        <v>36</v>
      </c>
      <c r="D44" s="23" t="s">
        <v>37</v>
      </c>
      <c r="E44" s="23" t="s">
        <v>38</v>
      </c>
      <c r="F44" s="26">
        <v>0.5625</v>
      </c>
      <c r="G44" s="3">
        <f t="shared" si="9"/>
        <v>0.6145833333333334</v>
      </c>
      <c r="H44" s="3">
        <f t="shared" si="5"/>
        <v>0.6319444444444444</v>
      </c>
      <c r="I44" s="3">
        <f t="shared" si="6"/>
        <v>0.6666666666666666</v>
      </c>
      <c r="J44" s="12">
        <v>0.6411574074074073</v>
      </c>
      <c r="K44" s="13" t="str">
        <f t="shared" si="8"/>
        <v>+10</v>
      </c>
      <c r="L44" s="12">
        <v>0.6501041666666666</v>
      </c>
      <c r="M44" s="3">
        <f t="shared" si="7"/>
        <v>0.015891203703703696</v>
      </c>
      <c r="N44" s="14">
        <v>34</v>
      </c>
    </row>
    <row r="45" spans="1:14" ht="14.25">
      <c r="A45" s="14">
        <v>35</v>
      </c>
      <c r="B45" s="21">
        <v>62</v>
      </c>
      <c r="C45" s="25" t="s">
        <v>21</v>
      </c>
      <c r="D45" s="25" t="s">
        <v>22</v>
      </c>
      <c r="E45" s="25" t="s">
        <v>23</v>
      </c>
      <c r="F45" s="26">
        <v>0.5625</v>
      </c>
      <c r="G45" s="3">
        <f t="shared" si="9"/>
        <v>0.6145833333333334</v>
      </c>
      <c r="H45" s="3">
        <f t="shared" si="5"/>
        <v>0.6319444444444444</v>
      </c>
      <c r="I45" s="3">
        <f t="shared" si="6"/>
        <v>0.6666666666666666</v>
      </c>
      <c r="J45" s="12">
        <v>0.6319791666666666</v>
      </c>
      <c r="K45" s="13" t="str">
        <f t="shared" si="8"/>
        <v>+10</v>
      </c>
      <c r="L45" s="12">
        <v>0.6452662037037037</v>
      </c>
      <c r="M45" s="3">
        <f t="shared" si="7"/>
        <v>0.020231481481481486</v>
      </c>
      <c r="N45" s="14">
        <v>35</v>
      </c>
    </row>
    <row r="46" spans="1:14" ht="14.25">
      <c r="A46" s="14" t="s">
        <v>76</v>
      </c>
      <c r="B46" s="21">
        <v>83</v>
      </c>
      <c r="C46" s="11" t="s">
        <v>72</v>
      </c>
      <c r="D46" s="11" t="s">
        <v>73</v>
      </c>
      <c r="E46" s="15" t="s">
        <v>74</v>
      </c>
      <c r="F46" s="12">
        <v>0</v>
      </c>
      <c r="G46" s="3">
        <f t="shared" si="9"/>
        <v>0.052083333333333336</v>
      </c>
      <c r="H46" s="3">
        <f t="shared" si="5"/>
        <v>0.06944444444444443</v>
      </c>
      <c r="I46" s="3">
        <f t="shared" si="6"/>
        <v>0.10416666666666667</v>
      </c>
      <c r="J46" s="12"/>
      <c r="K46" s="13"/>
      <c r="L46" s="12"/>
      <c r="M46" s="3" t="s">
        <v>75</v>
      </c>
      <c r="N46" s="14" t="s">
        <v>76</v>
      </c>
    </row>
    <row r="49" ht="12.75">
      <c r="I49">
        <v>10</v>
      </c>
    </row>
  </sheetData>
  <sheetProtection/>
  <printOptions/>
  <pageMargins left="0.20972222222222223" right="0.24027777777777778" top="0.5597222222222222" bottom="0.9840277777777778" header="0.5118055555555556" footer="0.5118055555555556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Misa</cp:lastModifiedBy>
  <dcterms:modified xsi:type="dcterms:W3CDTF">2014-04-04T18:57:22Z</dcterms:modified>
  <cp:category/>
  <cp:version/>
  <cp:contentType/>
  <cp:contentStatus/>
</cp:coreProperties>
</file>