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60" sheetId="1" r:id="rId1"/>
    <sheet name="40" sheetId="2" r:id="rId2"/>
    <sheet name="KP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<sst xmlns="http://schemas.openxmlformats.org/spreadsheetml/2006/main" count="273" uniqueCount="162">
  <si>
    <t>STARTOVNÍ A VÝSLEDKOVÁ LISTINA VYTRVALOSTNÍ JÍZDY NA ČAS</t>
  </si>
  <si>
    <t>Místo konání:</t>
  </si>
  <si>
    <t>Podsedice</t>
  </si>
  <si>
    <t>Délka soutěže:</t>
  </si>
  <si>
    <t>km</t>
  </si>
  <si>
    <t>Datum konání:</t>
  </si>
  <si>
    <t>Stupeň obtížnosti:</t>
  </si>
  <si>
    <t>2B</t>
  </si>
  <si>
    <t>Počet fází:</t>
  </si>
  <si>
    <t>Počet startujících:</t>
  </si>
  <si>
    <t>Veterinární přestávka -</t>
  </si>
  <si>
    <t>I.fáze:</t>
  </si>
  <si>
    <t>II.fáze:</t>
  </si>
  <si>
    <t>III.fáze:</t>
  </si>
  <si>
    <t>IV.fáze:</t>
  </si>
  <si>
    <t>V.fáze:</t>
  </si>
  <si>
    <t>Čas na trati</t>
  </si>
  <si>
    <t>Čas vet. kontroly</t>
  </si>
  <si>
    <t>Veterin. kontrola</t>
  </si>
  <si>
    <t>Celkový čas</t>
  </si>
  <si>
    <t>Traťové kontroly</t>
  </si>
  <si>
    <t>Cena kondice</t>
  </si>
  <si>
    <t>Pořadí</t>
  </si>
  <si>
    <t>Bodový přepočet</t>
  </si>
  <si>
    <t>St. čís.</t>
  </si>
  <si>
    <t>Jezdec</t>
  </si>
  <si>
    <t>Lic.</t>
  </si>
  <si>
    <t>Stáj</t>
  </si>
  <si>
    <t>Start I.fáze</t>
  </si>
  <si>
    <t>Dojezd I.fáze</t>
  </si>
  <si>
    <t>Start II.fáze</t>
  </si>
  <si>
    <t>Dojezd II.fáze</t>
  </si>
  <si>
    <t>Start III.fáze</t>
  </si>
  <si>
    <t>Dojezd III.fáze</t>
  </si>
  <si>
    <t>Start IV.fáze</t>
  </si>
  <si>
    <t>Dojezd IV.fáze</t>
  </si>
  <si>
    <t>Start V.fáze</t>
  </si>
  <si>
    <t>Dojezd V.fáze</t>
  </si>
  <si>
    <t>Kůň</t>
  </si>
  <si>
    <t>Licence</t>
  </si>
  <si>
    <t>Burianová Slavomíra</t>
  </si>
  <si>
    <t>E0012</t>
  </si>
  <si>
    <t>SJK Godolphin</t>
  </si>
  <si>
    <t/>
  </si>
  <si>
    <t>OK</t>
  </si>
  <si>
    <t>SiSi</t>
  </si>
  <si>
    <t>E1146</t>
  </si>
  <si>
    <t>ME0048</t>
  </si>
  <si>
    <t>Jadlovský Miroslav</t>
  </si>
  <si>
    <t>K0051</t>
  </si>
  <si>
    <t>Jadlovský</t>
  </si>
  <si>
    <t>Saraj</t>
  </si>
  <si>
    <t>D1504</t>
  </si>
  <si>
    <t>MK0024</t>
  </si>
  <si>
    <t>Jadlovská Petra</t>
  </si>
  <si>
    <t>K0034</t>
  </si>
  <si>
    <t>Al Sara Kaythoom</t>
  </si>
  <si>
    <t>K0058</t>
  </si>
  <si>
    <t>Tydrichová Lada</t>
  </si>
  <si>
    <t>E0865</t>
  </si>
  <si>
    <t>JS Likoli</t>
  </si>
  <si>
    <t>elim.</t>
  </si>
  <si>
    <t>Bej</t>
  </si>
  <si>
    <t>E0802</t>
  </si>
  <si>
    <t>ME0101</t>
  </si>
  <si>
    <t>Mlynařík Václav</t>
  </si>
  <si>
    <t>D1072</t>
  </si>
  <si>
    <t>TJ JK Klatovy - Luby</t>
  </si>
  <si>
    <t>X</t>
  </si>
  <si>
    <t>Dream Love</t>
  </si>
  <si>
    <t>D1013</t>
  </si>
  <si>
    <t>MD0034</t>
  </si>
  <si>
    <t>Šebková Vladimíra</t>
  </si>
  <si>
    <t>A1332</t>
  </si>
  <si>
    <t>JS Concordia</t>
  </si>
  <si>
    <t>Sihaska</t>
  </si>
  <si>
    <t>A1449</t>
  </si>
  <si>
    <t>MA0025</t>
  </si>
  <si>
    <t>Másilková Pavla</t>
  </si>
  <si>
    <t>B2290</t>
  </si>
  <si>
    <t>JK Lukafarm</t>
  </si>
  <si>
    <t>Sokol 1</t>
  </si>
  <si>
    <t>A 1438</t>
  </si>
  <si>
    <t>MB0228</t>
  </si>
  <si>
    <t>Balcarová Andrea</t>
  </si>
  <si>
    <t>B0882</t>
  </si>
  <si>
    <t>JO TJ Ptice</t>
  </si>
  <si>
    <t>Sirael</t>
  </si>
  <si>
    <t>B3100</t>
  </si>
  <si>
    <t>MB0019</t>
  </si>
  <si>
    <t>Myslivečková Veronika</t>
  </si>
  <si>
    <t>B2248</t>
  </si>
  <si>
    <t>JK Dálkoplaz</t>
  </si>
  <si>
    <t>Umon</t>
  </si>
  <si>
    <t>B3188</t>
  </si>
  <si>
    <t>MB0189</t>
  </si>
  <si>
    <t>Terberová Helena</t>
  </si>
  <si>
    <t>C0094</t>
  </si>
  <si>
    <t>Hadgi</t>
  </si>
  <si>
    <t>E1294</t>
  </si>
  <si>
    <t>Start</t>
  </si>
  <si>
    <t>Cíl I.fáze</t>
  </si>
  <si>
    <t>Čas I.fáze</t>
  </si>
  <si>
    <t>Tempo</t>
  </si>
  <si>
    <t>Cíl II.fáze</t>
  </si>
  <si>
    <t>Čas II.fáze</t>
  </si>
  <si>
    <t>Trest</t>
  </si>
  <si>
    <t>Rozdíl časů</t>
  </si>
  <si>
    <t>Rozdíl časů upravený</t>
  </si>
  <si>
    <t>Body</t>
  </si>
  <si>
    <t>Keltnerová Hana</t>
  </si>
  <si>
    <t>Poláčková</t>
  </si>
  <si>
    <t>Toušová Petra</t>
  </si>
  <si>
    <t>Ameer Gadda</t>
  </si>
  <si>
    <t>Korousová Tereza</t>
  </si>
  <si>
    <t>Sahib</t>
  </si>
  <si>
    <t>Tunklová Eva</t>
  </si>
  <si>
    <t>Georgia</t>
  </si>
  <si>
    <t>Křikava Pavel</t>
  </si>
  <si>
    <t>Johny Tirio</t>
  </si>
  <si>
    <t>Špindlerová Adéla</t>
  </si>
  <si>
    <t>Gordon</t>
  </si>
  <si>
    <t>Ryšavá Vlasta</t>
  </si>
  <si>
    <t>Sagar</t>
  </si>
  <si>
    <t>Doktorová Tereza</t>
  </si>
  <si>
    <t>Leny</t>
  </si>
  <si>
    <t>Soubustová Eva Ing.</t>
  </si>
  <si>
    <t>Santos</t>
  </si>
  <si>
    <t>Mamič Jan</t>
  </si>
  <si>
    <t>Velvet</t>
  </si>
  <si>
    <t>Šmídová Tereza</t>
  </si>
  <si>
    <t>Ajlat Hašachar</t>
  </si>
  <si>
    <t>Tatoušková Jana</t>
  </si>
  <si>
    <t>Ablakela</t>
  </si>
  <si>
    <t>Krátká Monika</t>
  </si>
  <si>
    <t>Lucas</t>
  </si>
  <si>
    <t>Lachmanová Ivana</t>
  </si>
  <si>
    <t>Shalako</t>
  </si>
  <si>
    <t>Hrdina Antonín</t>
  </si>
  <si>
    <t>Tambor</t>
  </si>
  <si>
    <t>Nová Tereza</t>
  </si>
  <si>
    <t>Nancy</t>
  </si>
  <si>
    <t>Batrolottiová Denisa</t>
  </si>
  <si>
    <t>Bára</t>
  </si>
  <si>
    <t>Portychová Jiřina</t>
  </si>
  <si>
    <t>Nela</t>
  </si>
  <si>
    <t>Pospíšilová Inka</t>
  </si>
  <si>
    <t>Sahiba</t>
  </si>
  <si>
    <t>Krupičková Petra</t>
  </si>
  <si>
    <t>Sigita</t>
  </si>
  <si>
    <t>Tresty byly udělovány za nedodržení pokynu,že se jezdci musí na dohled od cíle pohybovat nepřetržitým pohybem dopředu. Trest byl variantní - 5 minut k rozdílu časů nebo peněžní pokuta (peněžní pokuta je příjmem pořadatele). Jezdci dostávali na výběr - startovní čísla 1, 2, 3, 6 a 7 si vybrali peněžní trest, startovní číslo 18 časovou penalizaci.</t>
  </si>
  <si>
    <t>Eliminovaní</t>
  </si>
  <si>
    <t>Černá Milena</t>
  </si>
  <si>
    <t>Abar</t>
  </si>
  <si>
    <t>Fenglová Ester</t>
  </si>
  <si>
    <t>Honza</t>
  </si>
  <si>
    <t>Rosembaumová Macela</t>
  </si>
  <si>
    <t>Šárka</t>
  </si>
  <si>
    <t>Řezníčková Michaela</t>
  </si>
  <si>
    <t>Hamira</t>
  </si>
  <si>
    <t>Poláčková Olga</t>
  </si>
  <si>
    <t>Teracota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</si>
</sst>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0.0"/>
    <numFmt numFmtId="170" formatCode="h:mm:ss;@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 locked="0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3" xfId="0" applyFont="1" applyFill="1" applyBorder="1" applyAlignment="1" applyProtection="1">
      <alignment horizontal="center" vertical="center"/>
      <protection hidden="1" locked="0"/>
    </xf>
    <xf numFmtId="0" fontId="0" fillId="0" borderId="4" xfId="0" applyFont="1" applyFill="1" applyBorder="1" applyAlignment="1" applyProtection="1">
      <alignment horizontal="center" vertical="center"/>
      <protection hidden="1"/>
    </xf>
    <xf numFmtId="14" fontId="0" fillId="0" borderId="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vertical="center" wrapText="1"/>
      <protection hidden="1"/>
    </xf>
    <xf numFmtId="0" fontId="0" fillId="0" borderId="8" xfId="0" applyFill="1" applyBorder="1" applyAlignment="1" applyProtection="1">
      <alignment vertical="center" wrapText="1"/>
      <protection hidden="1"/>
    </xf>
    <xf numFmtId="0" fontId="0" fillId="0" borderId="9" xfId="0" applyFill="1" applyBorder="1" applyAlignment="1" applyProtection="1">
      <alignment vertical="center" wrapText="1"/>
      <protection hidden="1"/>
    </xf>
    <xf numFmtId="0" fontId="5" fillId="0" borderId="7" xfId="0" applyFont="1" applyFill="1" applyBorder="1" applyAlignment="1" applyProtection="1">
      <alignment horizontal="center" vertical="center" textRotation="90" wrapText="1"/>
      <protection hidden="1"/>
    </xf>
    <xf numFmtId="0" fontId="0" fillId="0" borderId="9" xfId="0" applyFill="1" applyBorder="1" applyAlignment="1" applyProtection="1">
      <alignment vertical="center" textRotation="90" wrapText="1"/>
      <protection hidden="1"/>
    </xf>
    <xf numFmtId="0" fontId="5" fillId="0" borderId="10" xfId="0" applyFont="1" applyFill="1" applyBorder="1" applyAlignment="1" applyProtection="1">
      <alignment horizontal="center" vertical="center" textRotation="90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vertical="center" wrapText="1"/>
      <protection hidden="1"/>
    </xf>
    <xf numFmtId="0" fontId="5" fillId="0" borderId="14" xfId="0" applyFont="1" applyFill="1" applyBorder="1" applyAlignment="1" applyProtection="1">
      <alignment vertical="center" wrapText="1"/>
      <protection hidden="1"/>
    </xf>
    <xf numFmtId="0" fontId="5" fillId="0" borderId="15" xfId="0" applyFont="1" applyFill="1" applyBorder="1" applyAlignment="1" applyProtection="1">
      <alignment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vertical="center" wrapText="1"/>
      <protection hidden="1"/>
    </xf>
    <xf numFmtId="0" fontId="0" fillId="0" borderId="16" xfId="0" applyFill="1" applyBorder="1" applyAlignment="1" applyProtection="1">
      <alignment vertical="center" wrapText="1"/>
      <protection hidden="1"/>
    </xf>
    <xf numFmtId="0" fontId="0" fillId="0" borderId="16" xfId="0" applyFill="1" applyBorder="1" applyAlignment="1" applyProtection="1">
      <alignment vertical="center" textRotation="90" wrapText="1"/>
      <protection hidden="1"/>
    </xf>
    <xf numFmtId="0" fontId="0" fillId="0" borderId="18" xfId="0" applyFill="1" applyBorder="1" applyAlignment="1" applyProtection="1">
      <alignment vertical="center" textRotation="90" wrapText="1"/>
      <protection hidden="1"/>
    </xf>
    <xf numFmtId="0" fontId="0" fillId="0" borderId="19" xfId="0" applyFill="1" applyBorder="1" applyAlignment="1" applyProtection="1">
      <alignment vertical="center" textRotation="90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5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vertical="center" wrapText="1"/>
      <protection hidden="1"/>
    </xf>
    <xf numFmtId="0" fontId="5" fillId="0" borderId="22" xfId="0" applyFont="1" applyFill="1" applyBorder="1" applyAlignment="1" applyProtection="1">
      <alignment vertical="center" wrapText="1"/>
      <protection hidden="1"/>
    </xf>
    <xf numFmtId="0" fontId="5" fillId="0" borderId="23" xfId="0" applyFont="1" applyFill="1" applyBorder="1" applyAlignment="1" applyProtection="1">
      <alignment vertical="center" wrapText="1"/>
      <protection hidden="1"/>
    </xf>
    <xf numFmtId="0" fontId="5" fillId="0" borderId="24" xfId="0" applyFont="1" applyFill="1" applyBorder="1" applyAlignment="1" applyProtection="1">
      <alignment vertical="center" wrapText="1"/>
      <protection hidden="1"/>
    </xf>
    <xf numFmtId="0" fontId="5" fillId="0" borderId="25" xfId="0" applyFont="1" applyFill="1" applyBorder="1" applyAlignment="1" applyProtection="1">
      <alignment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 applyProtection="1">
      <alignment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 applyProtection="1">
      <alignment vertical="center" wrapText="1"/>
      <protection hidden="1"/>
    </xf>
    <xf numFmtId="0" fontId="0" fillId="0" borderId="26" xfId="0" applyFill="1" applyBorder="1" applyAlignment="1" applyProtection="1">
      <alignment vertical="center" wrapText="1"/>
      <protection hidden="1"/>
    </xf>
    <xf numFmtId="0" fontId="0" fillId="0" borderId="26" xfId="0" applyFill="1" applyBorder="1" applyAlignment="1" applyProtection="1">
      <alignment vertical="center" textRotation="90" wrapText="1"/>
      <protection hidden="1"/>
    </xf>
    <xf numFmtId="0" fontId="0" fillId="0" borderId="25" xfId="0" applyFill="1" applyBorder="1" applyAlignment="1" applyProtection="1">
      <alignment vertical="center" textRotation="90" wrapText="1"/>
      <protection hidden="1"/>
    </xf>
    <xf numFmtId="0" fontId="0" fillId="0" borderId="27" xfId="0" applyFill="1" applyBorder="1" applyAlignment="1" applyProtection="1">
      <alignment vertical="center" textRotation="90" wrapText="1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 locked="0"/>
    </xf>
    <xf numFmtId="0" fontId="5" fillId="0" borderId="29" xfId="0" applyFont="1" applyFill="1" applyBorder="1" applyAlignment="1" applyProtection="1">
      <alignment horizontal="center" vertical="center"/>
      <protection hidden="1" locked="0"/>
    </xf>
    <xf numFmtId="0" fontId="5" fillId="0" borderId="30" xfId="0" applyFont="1" applyFill="1" applyBorder="1" applyAlignment="1" applyProtection="1">
      <alignment horizontal="left" vertical="center"/>
      <protection hidden="1" locked="0"/>
    </xf>
    <xf numFmtId="0" fontId="5" fillId="0" borderId="31" xfId="0" applyFont="1" applyFill="1" applyBorder="1" applyAlignment="1" applyProtection="1">
      <alignment horizontal="left" vertical="center"/>
      <protection hidden="1" locked="0"/>
    </xf>
    <xf numFmtId="0" fontId="5" fillId="0" borderId="32" xfId="0" applyFont="1" applyFill="1" applyBorder="1" applyAlignment="1" applyProtection="1">
      <alignment horizontal="left" vertical="center"/>
      <protection hidden="1" locked="0"/>
    </xf>
    <xf numFmtId="0" fontId="5" fillId="0" borderId="30" xfId="0" applyFont="1" applyFill="1" applyBorder="1" applyAlignment="1" applyProtection="1">
      <alignment horizontal="center" vertical="center"/>
      <protection hidden="1" locked="0"/>
    </xf>
    <xf numFmtId="0" fontId="5" fillId="0" borderId="31" xfId="0" applyFont="1" applyFill="1" applyBorder="1" applyAlignment="1" applyProtection="1">
      <alignment horizontal="center" vertical="center"/>
      <protection hidden="1" locked="0"/>
    </xf>
    <xf numFmtId="0" fontId="5" fillId="0" borderId="32" xfId="0" applyFont="1" applyFill="1" applyBorder="1" applyAlignment="1" applyProtection="1">
      <alignment horizontal="center" vertical="center"/>
      <protection hidden="1" locked="0"/>
    </xf>
    <xf numFmtId="21" fontId="5" fillId="0" borderId="33" xfId="0" applyNumberFormat="1" applyFont="1" applyFill="1" applyBorder="1" applyAlignment="1" applyProtection="1">
      <alignment horizontal="center" vertical="center"/>
      <protection hidden="1" locked="0"/>
    </xf>
    <xf numFmtId="21" fontId="6" fillId="0" borderId="33" xfId="0" applyNumberFormat="1" applyFont="1" applyFill="1" applyBorder="1" applyAlignment="1" applyProtection="1">
      <alignment horizontal="center" vertical="center"/>
      <protection hidden="1" locked="0"/>
    </xf>
    <xf numFmtId="21" fontId="5" fillId="0" borderId="33" xfId="0" applyNumberFormat="1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 locked="0"/>
    </xf>
    <xf numFmtId="0" fontId="6" fillId="0" borderId="33" xfId="0" applyFont="1" applyFill="1" applyBorder="1" applyAlignment="1" applyProtection="1">
      <alignment horizontal="center" vertical="center"/>
      <protection hidden="1" locked="0"/>
    </xf>
    <xf numFmtId="0" fontId="7" fillId="0" borderId="33" xfId="0" applyNumberFormat="1" applyFont="1" applyFill="1" applyBorder="1" applyAlignment="1" applyProtection="1">
      <alignment horizontal="center" vertical="center"/>
      <protection hidden="1"/>
    </xf>
    <xf numFmtId="1" fontId="5" fillId="0" borderId="33" xfId="0" applyNumberFormat="1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 locked="0"/>
    </xf>
    <xf numFmtId="0" fontId="5" fillId="0" borderId="35" xfId="0" applyFont="1" applyFill="1" applyBorder="1" applyAlignment="1" applyProtection="1">
      <alignment horizontal="center" vertical="center"/>
      <protection hidden="1" locked="0"/>
    </xf>
    <xf numFmtId="0" fontId="5" fillId="0" borderId="36" xfId="0" applyFont="1" applyFill="1" applyBorder="1" applyAlignment="1" applyProtection="1">
      <alignment horizontal="left" vertical="center"/>
      <protection hidden="1" locked="0"/>
    </xf>
    <xf numFmtId="0" fontId="5" fillId="0" borderId="37" xfId="0" applyFont="1" applyFill="1" applyBorder="1" applyAlignment="1" applyProtection="1">
      <alignment horizontal="left" vertical="center"/>
      <protection hidden="1" locked="0"/>
    </xf>
    <xf numFmtId="0" fontId="5" fillId="0" borderId="38" xfId="0" applyFont="1" applyFill="1" applyBorder="1" applyAlignment="1" applyProtection="1">
      <alignment horizontal="left" vertical="center"/>
      <protection hidden="1" locked="0"/>
    </xf>
    <xf numFmtId="21" fontId="5" fillId="0" borderId="36" xfId="0" applyNumberFormat="1" applyFont="1" applyFill="1" applyBorder="1" applyAlignment="1" applyProtection="1">
      <alignment horizontal="center" vertical="center"/>
      <protection hidden="1" locked="0"/>
    </xf>
    <xf numFmtId="21" fontId="5" fillId="0" borderId="37" xfId="0" applyNumberFormat="1" applyFont="1" applyFill="1" applyBorder="1" applyAlignment="1" applyProtection="1">
      <alignment horizontal="center" vertical="center"/>
      <protection hidden="1" locked="0"/>
    </xf>
    <xf numFmtId="21" fontId="5" fillId="0" borderId="38" xfId="0" applyNumberFormat="1" applyFont="1" applyFill="1" applyBorder="1" applyAlignment="1" applyProtection="1">
      <alignment horizontal="center" vertical="center"/>
      <protection hidden="1" locked="0"/>
    </xf>
    <xf numFmtId="21" fontId="0" fillId="0" borderId="39" xfId="0" applyNumberFormat="1" applyFill="1" applyBorder="1" applyAlignment="1" applyProtection="1">
      <alignment vertical="center"/>
      <protection hidden="1" locked="0"/>
    </xf>
    <xf numFmtId="21" fontId="5" fillId="0" borderId="39" xfId="0" applyNumberFormat="1" applyFont="1" applyFill="1" applyBorder="1" applyAlignment="1" applyProtection="1">
      <alignment horizontal="center" vertical="center"/>
      <protection hidden="1" locked="0"/>
    </xf>
    <xf numFmtId="21" fontId="6" fillId="0" borderId="39" xfId="0" applyNumberFormat="1" applyFont="1" applyFill="1" applyBorder="1" applyAlignment="1" applyProtection="1">
      <alignment horizontal="center" vertical="center"/>
      <protection hidden="1" locked="0"/>
    </xf>
    <xf numFmtId="21" fontId="5" fillId="0" borderId="39" xfId="0" applyNumberFormat="1" applyFont="1" applyFill="1" applyBorder="1" applyAlignment="1" applyProtection="1">
      <alignment horizontal="center" vertical="center"/>
      <protection hidden="1"/>
    </xf>
    <xf numFmtId="0" fontId="5" fillId="0" borderId="39" xfId="0" applyFont="1" applyFill="1" applyBorder="1" applyAlignment="1" applyProtection="1">
      <alignment horizontal="center" vertical="center"/>
      <protection hidden="1" locked="0"/>
    </xf>
    <xf numFmtId="0" fontId="6" fillId="0" borderId="39" xfId="0" applyFont="1" applyFill="1" applyBorder="1" applyAlignment="1" applyProtection="1">
      <alignment horizontal="center" vertical="center"/>
      <protection hidden="1" locked="0"/>
    </xf>
    <xf numFmtId="0" fontId="7" fillId="0" borderId="39" xfId="0" applyNumberFormat="1" applyFont="1" applyFill="1" applyBorder="1" applyAlignment="1" applyProtection="1">
      <alignment horizontal="center" vertical="center"/>
      <protection hidden="1"/>
    </xf>
    <xf numFmtId="1" fontId="5" fillId="0" borderId="39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21" fontId="5" fillId="0" borderId="28" xfId="0" applyNumberFormat="1" applyFont="1" applyFill="1" applyBorder="1" applyAlignment="1" applyProtection="1">
      <alignment horizontal="center" vertical="center"/>
      <protection hidden="1" locked="0"/>
    </xf>
    <xf numFmtId="21" fontId="5" fillId="0" borderId="40" xfId="0" applyNumberFormat="1" applyFont="1" applyFill="1" applyBorder="1" applyAlignment="1" applyProtection="1">
      <alignment horizontal="center" vertical="center"/>
      <protection hidden="1" locked="0"/>
    </xf>
    <xf numFmtId="21" fontId="5" fillId="0" borderId="29" xfId="0" applyNumberFormat="1" applyFont="1" applyFill="1" applyBorder="1" applyAlignment="1" applyProtection="1">
      <alignment horizontal="center" vertical="center"/>
      <protection hidden="1" locked="0"/>
    </xf>
    <xf numFmtId="21" fontId="5" fillId="0" borderId="41" xfId="0" applyNumberFormat="1" applyFont="1" applyFill="1" applyBorder="1" applyAlignment="1" applyProtection="1">
      <alignment horizontal="center" vertical="center"/>
      <protection hidden="1" locked="0"/>
    </xf>
    <xf numFmtId="21" fontId="6" fillId="0" borderId="41" xfId="0" applyNumberFormat="1" applyFont="1" applyFill="1" applyBorder="1" applyAlignment="1" applyProtection="1">
      <alignment horizontal="center" vertical="center"/>
      <protection hidden="1" locked="0"/>
    </xf>
    <xf numFmtId="21" fontId="5" fillId="0" borderId="41" xfId="0" applyNumberFormat="1" applyFont="1" applyFill="1" applyBorder="1" applyAlignment="1" applyProtection="1">
      <alignment horizontal="center" vertical="center"/>
      <protection hidden="1"/>
    </xf>
    <xf numFmtId="0" fontId="5" fillId="0" borderId="41" xfId="0" applyFont="1" applyFill="1" applyBorder="1" applyAlignment="1" applyProtection="1">
      <alignment horizontal="center" vertical="center"/>
      <protection hidden="1" locked="0"/>
    </xf>
    <xf numFmtId="0" fontId="6" fillId="0" borderId="41" xfId="0" applyFont="1" applyFill="1" applyBorder="1" applyAlignment="1" applyProtection="1">
      <alignment horizontal="center" vertical="center"/>
      <protection hidden="1" locked="0"/>
    </xf>
    <xf numFmtId="0" fontId="7" fillId="0" borderId="41" xfId="0" applyFont="1" applyFill="1" applyBorder="1" applyAlignment="1" applyProtection="1">
      <alignment horizontal="center" vertical="center"/>
      <protection hidden="1"/>
    </xf>
    <xf numFmtId="1" fontId="5" fillId="0" borderId="17" xfId="0" applyNumberFormat="1" applyFont="1" applyFill="1" applyBorder="1" applyAlignment="1" applyProtection="1">
      <alignment horizontal="center" vertical="center"/>
      <protection hidden="1"/>
    </xf>
    <xf numFmtId="21" fontId="5" fillId="0" borderId="34" xfId="0" applyNumberFormat="1" applyFont="1" applyFill="1" applyBorder="1" applyAlignment="1" applyProtection="1">
      <alignment horizontal="center" vertical="center"/>
      <protection hidden="1" locked="0"/>
    </xf>
    <xf numFmtId="21" fontId="5" fillId="0" borderId="42" xfId="0" applyNumberFormat="1" applyFont="1" applyFill="1" applyBorder="1" applyAlignment="1" applyProtection="1">
      <alignment horizontal="center" vertical="center"/>
      <protection hidden="1" locked="0"/>
    </xf>
    <xf numFmtId="21" fontId="5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7" fillId="0" borderId="39" xfId="0" applyFont="1" applyFill="1" applyBorder="1" applyAlignment="1" applyProtection="1">
      <alignment horizontal="center" vertical="center"/>
      <protection hidden="1"/>
    </xf>
    <xf numFmtId="21" fontId="6" fillId="0" borderId="28" xfId="0" applyNumberFormat="1" applyFont="1" applyFill="1" applyBorder="1" applyAlignment="1" applyProtection="1">
      <alignment horizontal="center" vertical="center"/>
      <protection hidden="1" locked="0"/>
    </xf>
    <xf numFmtId="21" fontId="6" fillId="0" borderId="40" xfId="0" applyNumberFormat="1" applyFont="1" applyFill="1" applyBorder="1" applyAlignment="1" applyProtection="1">
      <alignment horizontal="center" vertical="center"/>
      <protection hidden="1" locked="0"/>
    </xf>
    <xf numFmtId="21" fontId="6" fillId="0" borderId="29" xfId="0" applyNumberFormat="1" applyFont="1" applyFill="1" applyBorder="1" applyAlignment="1" applyProtection="1">
      <alignment horizontal="center" vertical="center"/>
      <protection hidden="1" locked="0"/>
    </xf>
    <xf numFmtId="21" fontId="6" fillId="0" borderId="34" xfId="0" applyNumberFormat="1" applyFont="1" applyFill="1" applyBorder="1" applyAlignment="1" applyProtection="1">
      <alignment horizontal="center" vertical="center"/>
      <protection hidden="1" locked="0"/>
    </xf>
    <xf numFmtId="21" fontId="6" fillId="0" borderId="42" xfId="0" applyNumberFormat="1" applyFont="1" applyFill="1" applyBorder="1" applyAlignment="1" applyProtection="1">
      <alignment horizontal="center" vertical="center"/>
      <protection hidden="1" locked="0"/>
    </xf>
    <xf numFmtId="21" fontId="6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  <protection hidden="1" locked="0"/>
    </xf>
    <xf numFmtId="2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1" fontId="6" fillId="0" borderId="0" xfId="0" applyNumberFormat="1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rber.a\Dokumenty\Endurance\V&#253;sledky\2005\Podsed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D 25"/>
      <sheetName val="DD 40"/>
      <sheetName val="DD 60"/>
    </sheetNames>
    <sheetDataSet>
      <sheetData sheetId="0">
        <row r="10">
          <cell r="A10">
            <v>1</v>
          </cell>
          <cell r="T10">
            <v>0.4270833333333333</v>
          </cell>
          <cell r="W10">
            <v>0.47650462962962964</v>
          </cell>
          <cell r="AF10">
            <v>0.5250578703703704</v>
          </cell>
        </row>
        <row r="12">
          <cell r="A12">
            <v>2</v>
          </cell>
          <cell r="T12">
            <v>0.4284722222222222</v>
          </cell>
          <cell r="W12">
            <v>0.47637731481481477</v>
          </cell>
          <cell r="AF12">
            <v>0.5253935185185185</v>
          </cell>
        </row>
        <row r="14">
          <cell r="A14">
            <v>3</v>
          </cell>
          <cell r="T14">
            <v>0.4298611111111111</v>
          </cell>
          <cell r="W14">
            <v>0.4757291666666667</v>
          </cell>
          <cell r="AF14">
            <v>0.5215972222222222</v>
          </cell>
        </row>
        <row r="16">
          <cell r="A16">
            <v>4</v>
          </cell>
          <cell r="T16">
            <v>0.43125</v>
          </cell>
          <cell r="W16">
            <v>0.47502314814814817</v>
          </cell>
          <cell r="AF16">
            <v>0.518449074074074</v>
          </cell>
        </row>
        <row r="18">
          <cell r="A18">
            <v>5</v>
          </cell>
          <cell r="T18">
            <v>0.432638888888889</v>
          </cell>
          <cell r="W18">
            <v>0.4750347222222222</v>
          </cell>
          <cell r="AF18">
            <v>0.5182638888888889</v>
          </cell>
        </row>
        <row r="20">
          <cell r="A20">
            <v>6</v>
          </cell>
          <cell r="T20">
            <v>0.434027777777778</v>
          </cell>
          <cell r="W20">
            <v>0.4811111111111111</v>
          </cell>
          <cell r="AF20">
            <v>0.5250810185185185</v>
          </cell>
        </row>
        <row r="22">
          <cell r="A22">
            <v>7</v>
          </cell>
          <cell r="T22">
            <v>0.435416666666667</v>
          </cell>
          <cell r="W22">
            <v>0.4811342592592593</v>
          </cell>
          <cell r="AF22">
            <v>0.5254629629629629</v>
          </cell>
        </row>
        <row r="24">
          <cell r="A24">
            <v>8</v>
          </cell>
          <cell r="T24">
            <v>0.436805555555556</v>
          </cell>
          <cell r="W24">
            <v>0.47637731481481477</v>
          </cell>
          <cell r="AF24">
            <v>0.5333449074074074</v>
          </cell>
        </row>
        <row r="26">
          <cell r="A26">
            <v>9</v>
          </cell>
          <cell r="T26">
            <v>0.438194444444444</v>
          </cell>
          <cell r="W26">
            <v>0.4877314814814815</v>
          </cell>
          <cell r="AF26">
            <v>0.5373958333333334</v>
          </cell>
        </row>
        <row r="28">
          <cell r="A28">
            <v>10</v>
          </cell>
          <cell r="T28">
            <v>0.439583333333333</v>
          </cell>
          <cell r="W28">
            <v>0.4908564814814815</v>
          </cell>
          <cell r="AF28">
            <v>0.5333912037037037</v>
          </cell>
        </row>
        <row r="30">
          <cell r="A30">
            <v>11</v>
          </cell>
          <cell r="T30">
            <v>0.440972222222222</v>
          </cell>
          <cell r="W30">
            <v>0.4929050925925926</v>
          </cell>
          <cell r="AF30">
            <v>0.5475462962962964</v>
          </cell>
        </row>
        <row r="32">
          <cell r="A32">
            <v>12</v>
          </cell>
          <cell r="T32">
            <v>0.442361111111111</v>
          </cell>
          <cell r="W32">
            <v>0.4928819444444445</v>
          </cell>
          <cell r="AF32">
            <v>0.5475462962962964</v>
          </cell>
        </row>
        <row r="34">
          <cell r="A34">
            <v>13</v>
          </cell>
          <cell r="T34">
            <v>0.44375</v>
          </cell>
          <cell r="W34">
            <v>0.49287037037037035</v>
          </cell>
          <cell r="AF34">
            <v>0.5475578703703704</v>
          </cell>
        </row>
        <row r="36">
          <cell r="A36">
            <v>14</v>
          </cell>
          <cell r="T36">
            <v>0.445138888888889</v>
          </cell>
          <cell r="W36">
            <v>0.4928472222222222</v>
          </cell>
          <cell r="AF36">
            <v>0.5475694444444444</v>
          </cell>
        </row>
        <row r="38">
          <cell r="A38">
            <v>15</v>
          </cell>
          <cell r="T38">
            <v>0.446527777777778</v>
          </cell>
          <cell r="W38">
            <v>0.49317129629629625</v>
          </cell>
          <cell r="AF38">
            <v>0.5480092592592593</v>
          </cell>
        </row>
        <row r="40">
          <cell r="A40">
            <v>16</v>
          </cell>
          <cell r="T40">
            <v>0.447916666666667</v>
          </cell>
          <cell r="W40">
            <v>0.4935185185185185</v>
          </cell>
          <cell r="AF40">
            <v>0.5480208333333333</v>
          </cell>
        </row>
        <row r="42">
          <cell r="A42">
            <v>17</v>
          </cell>
          <cell r="T42">
            <v>0.449305555555556</v>
          </cell>
          <cell r="W42">
            <v>0.49319444444444444</v>
          </cell>
          <cell r="AF42">
            <v>0.5367361111111111</v>
          </cell>
        </row>
        <row r="44">
          <cell r="A44">
            <v>18</v>
          </cell>
          <cell r="T44">
            <v>0.450694444444444</v>
          </cell>
          <cell r="W44">
            <v>0.4931828703703704</v>
          </cell>
          <cell r="AF44">
            <v>0.5374074074074074</v>
          </cell>
        </row>
        <row r="46">
          <cell r="A46">
            <v>19</v>
          </cell>
          <cell r="T46">
            <v>0.452083333333333</v>
          </cell>
          <cell r="W46">
            <v>0.5064351851851852</v>
          </cell>
          <cell r="AF46">
            <v>0.5571759259259259</v>
          </cell>
        </row>
        <row r="48">
          <cell r="A48">
            <v>20</v>
          </cell>
          <cell r="T48">
            <v>0.453472222222222</v>
          </cell>
          <cell r="W48">
            <v>0.5064467592592593</v>
          </cell>
          <cell r="AF48">
            <v>0.5584722222222221</v>
          </cell>
        </row>
        <row r="50">
          <cell r="A50">
            <v>21</v>
          </cell>
          <cell r="T50">
            <v>0.454861111111111</v>
          </cell>
          <cell r="W50">
            <v>0.5064699074074074</v>
          </cell>
          <cell r="AF50">
            <v>0.5585763888888889</v>
          </cell>
        </row>
        <row r="52">
          <cell r="A52">
            <v>22</v>
          </cell>
          <cell r="T52">
            <v>0.45625</v>
          </cell>
          <cell r="W52">
            <v>0.4956481481481481</v>
          </cell>
          <cell r="AF52">
            <v>0.5363078703703704</v>
          </cell>
        </row>
        <row r="54">
          <cell r="A54">
            <v>23</v>
          </cell>
          <cell r="T54">
            <v>0.457638888888889</v>
          </cell>
          <cell r="W54">
            <v>0.5029976851851852</v>
          </cell>
          <cell r="AF54">
            <v>0.5485532407407407</v>
          </cell>
        </row>
        <row r="56">
          <cell r="A56">
            <v>24</v>
          </cell>
          <cell r="T56">
            <v>0.459027777777778</v>
          </cell>
          <cell r="W56">
            <v>0.5036689814814815</v>
          </cell>
          <cell r="AF56">
            <v>0.5494328703703704</v>
          </cell>
        </row>
        <row r="58">
          <cell r="A58">
            <v>25</v>
          </cell>
          <cell r="T58">
            <v>0.460416666666666</v>
          </cell>
          <cell r="W58">
            <v>0.5064814814814814</v>
          </cell>
          <cell r="AF58">
            <v>0.5563078703703704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7"/>
  <sheetViews>
    <sheetView tabSelected="1" workbookViewId="0" topLeftCell="A1">
      <selection activeCell="BA33" sqref="BA33"/>
    </sheetView>
  </sheetViews>
  <sheetFormatPr defaultColWidth="9.00390625" defaultRowHeight="12.75"/>
  <cols>
    <col min="1" max="2" width="1.875" style="20" customWidth="1"/>
    <col min="3" max="70" width="2.25390625" style="20" customWidth="1"/>
    <col min="71" max="71" width="3.75390625" style="20" customWidth="1"/>
    <col min="72" max="108" width="2.25390625" style="20" customWidth="1"/>
    <col min="109" max="16384" width="9.125" style="20" customWidth="1"/>
  </cols>
  <sheetData>
    <row r="1" spans="2:68" s="1" customFormat="1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68" s="3" customFormat="1" ht="3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73" s="12" customFormat="1" ht="15" customHeight="1">
      <c r="A3" s="5" t="s">
        <v>1</v>
      </c>
      <c r="B3" s="5"/>
      <c r="C3" s="5"/>
      <c r="D3" s="5"/>
      <c r="E3" s="5"/>
      <c r="F3" s="6"/>
      <c r="G3" s="7" t="s">
        <v>2</v>
      </c>
      <c r="H3" s="8"/>
      <c r="I3" s="8"/>
      <c r="J3" s="8"/>
      <c r="K3" s="8"/>
      <c r="L3" s="8"/>
      <c r="M3" s="8"/>
      <c r="N3" s="8"/>
      <c r="O3" s="8"/>
      <c r="P3" s="9"/>
      <c r="Q3" s="5" t="s">
        <v>3</v>
      </c>
      <c r="R3" s="5"/>
      <c r="S3" s="5"/>
      <c r="T3" s="5"/>
      <c r="U3" s="5"/>
      <c r="V3" s="5"/>
      <c r="W3" s="5"/>
      <c r="X3" s="7">
        <v>60</v>
      </c>
      <c r="Y3" s="8"/>
      <c r="Z3" s="9"/>
      <c r="AA3" s="10" t="s">
        <v>4</v>
      </c>
      <c r="AB3" s="5"/>
      <c r="AC3" s="5" t="s">
        <v>5</v>
      </c>
      <c r="AD3" s="5"/>
      <c r="AE3" s="5"/>
      <c r="AF3" s="5"/>
      <c r="AG3" s="5"/>
      <c r="AH3" s="5"/>
      <c r="AI3" s="5"/>
      <c r="AJ3" s="11">
        <v>38486</v>
      </c>
      <c r="AK3" s="8"/>
      <c r="AL3" s="8"/>
      <c r="AM3" s="8"/>
      <c r="AN3" s="8"/>
      <c r="AO3" s="8"/>
      <c r="AP3" s="9"/>
      <c r="AR3" s="5" t="s">
        <v>6</v>
      </c>
      <c r="AS3" s="5"/>
      <c r="AT3" s="5"/>
      <c r="AU3" s="5"/>
      <c r="AV3" s="5"/>
      <c r="AW3" s="5"/>
      <c r="AX3" s="5"/>
      <c r="AY3" s="5"/>
      <c r="AZ3" s="7" t="s">
        <v>7</v>
      </c>
      <c r="BA3" s="9"/>
      <c r="BC3" s="5" t="s">
        <v>8</v>
      </c>
      <c r="BD3" s="5"/>
      <c r="BE3" s="5"/>
      <c r="BF3" s="5"/>
      <c r="BG3" s="5"/>
      <c r="BH3" s="7">
        <v>3</v>
      </c>
      <c r="BI3" s="9"/>
      <c r="BK3" s="5" t="s">
        <v>9</v>
      </c>
      <c r="BL3" s="5"/>
      <c r="BM3" s="5"/>
      <c r="BN3" s="5"/>
      <c r="BO3" s="5"/>
      <c r="BP3" s="5"/>
      <c r="BQ3" s="5"/>
      <c r="BR3" s="5"/>
      <c r="BS3" s="13">
        <v>4</v>
      </c>
      <c r="BT3" s="14"/>
      <c r="BU3" s="15"/>
    </row>
    <row r="4" spans="2:83" s="12" customFormat="1" ht="3" customHeight="1">
      <c r="B4" s="16"/>
      <c r="C4" s="16"/>
      <c r="D4" s="16"/>
      <c r="E4" s="16"/>
      <c r="F4" s="16"/>
      <c r="G4" s="16"/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6"/>
      <c r="V4" s="16"/>
      <c r="W4" s="16"/>
      <c r="X4" s="16"/>
      <c r="Y4" s="16"/>
      <c r="Z4" s="16"/>
      <c r="AA4" s="16"/>
      <c r="AB4" s="16"/>
      <c r="AC4" s="18"/>
      <c r="AD4" s="18"/>
      <c r="AE4" s="18"/>
      <c r="AF4" s="18"/>
      <c r="AG4" s="16"/>
      <c r="AJ4" s="16"/>
      <c r="AK4" s="16"/>
      <c r="AL4" s="16"/>
      <c r="AM4" s="16"/>
      <c r="AN4" s="16"/>
      <c r="AO4" s="16"/>
      <c r="AP4" s="16"/>
      <c r="AQ4" s="18"/>
      <c r="AR4" s="18"/>
      <c r="AS4" s="18"/>
      <c r="AT4" s="18"/>
      <c r="AU4" s="18"/>
      <c r="AV4" s="18"/>
      <c r="AW4" s="18"/>
      <c r="AZ4" s="16"/>
      <c r="BA4" s="16"/>
      <c r="BB4" s="16"/>
      <c r="BC4" s="16"/>
      <c r="BD4" s="16"/>
      <c r="BE4" s="16"/>
      <c r="BF4" s="16"/>
      <c r="BG4" s="16"/>
      <c r="BH4" s="18"/>
      <c r="BI4" s="18"/>
      <c r="BL4" s="16"/>
      <c r="BM4" s="16"/>
      <c r="BN4" s="16"/>
      <c r="BO4" s="16"/>
      <c r="BP4" s="16"/>
      <c r="BQ4" s="18"/>
      <c r="BR4" s="18"/>
      <c r="BU4" s="16"/>
      <c r="BV4" s="16"/>
      <c r="BW4" s="16"/>
      <c r="BX4" s="16"/>
      <c r="BY4" s="16"/>
      <c r="BZ4" s="16"/>
      <c r="CA4" s="16"/>
      <c r="CB4" s="16"/>
      <c r="CC4" s="18"/>
      <c r="CD4" s="18"/>
      <c r="CE4" s="18"/>
    </row>
    <row r="5" spans="2:83" s="12" customFormat="1" ht="12.75" customHeight="1">
      <c r="B5" s="16"/>
      <c r="C5" s="5" t="s">
        <v>10</v>
      </c>
      <c r="D5" s="5"/>
      <c r="E5" s="5"/>
      <c r="F5" s="5"/>
      <c r="G5" s="5"/>
      <c r="H5" s="5"/>
      <c r="I5" s="5"/>
      <c r="J5" s="5"/>
      <c r="K5" s="5"/>
      <c r="L5" s="19" t="s">
        <v>11</v>
      </c>
      <c r="M5" s="19"/>
      <c r="N5" s="19"/>
      <c r="O5" s="19"/>
      <c r="P5" s="7">
        <v>40</v>
      </c>
      <c r="Q5" s="9"/>
      <c r="R5" s="18"/>
      <c r="S5" s="16"/>
      <c r="T5" s="19" t="s">
        <v>12</v>
      </c>
      <c r="U5" s="19"/>
      <c r="V5" s="19"/>
      <c r="W5" s="19"/>
      <c r="X5" s="7">
        <v>30</v>
      </c>
      <c r="Y5" s="9"/>
      <c r="Z5" s="16"/>
      <c r="AA5" s="16"/>
      <c r="AB5" s="19" t="s">
        <v>13</v>
      </c>
      <c r="AC5" s="19"/>
      <c r="AD5" s="19"/>
      <c r="AE5" s="19"/>
      <c r="AF5" s="7">
        <v>20</v>
      </c>
      <c r="AG5" s="9"/>
      <c r="AJ5" s="19" t="s">
        <v>14</v>
      </c>
      <c r="AK5" s="19"/>
      <c r="AL5" s="19"/>
      <c r="AM5" s="19"/>
      <c r="AN5" s="7"/>
      <c r="AO5" s="9"/>
      <c r="AP5" s="16"/>
      <c r="AQ5" s="18"/>
      <c r="AR5" s="19" t="s">
        <v>15</v>
      </c>
      <c r="AS5" s="19"/>
      <c r="AT5" s="19"/>
      <c r="AU5" s="19"/>
      <c r="AV5" s="7"/>
      <c r="AW5" s="9"/>
      <c r="AZ5" s="16"/>
      <c r="BA5" s="16"/>
      <c r="BB5" s="16"/>
      <c r="BC5" s="16"/>
      <c r="BD5" s="16"/>
      <c r="BE5" s="16"/>
      <c r="BF5" s="16"/>
      <c r="BG5" s="16"/>
      <c r="BH5" s="18"/>
      <c r="BI5" s="18"/>
      <c r="BL5" s="16"/>
      <c r="BM5" s="16"/>
      <c r="BN5" s="16"/>
      <c r="BO5" s="16"/>
      <c r="BP5" s="16"/>
      <c r="BQ5" s="18"/>
      <c r="BR5" s="18"/>
      <c r="BU5" s="16"/>
      <c r="BV5" s="16"/>
      <c r="BW5" s="16"/>
      <c r="BX5" s="16"/>
      <c r="BY5" s="16"/>
      <c r="BZ5" s="16"/>
      <c r="CA5" s="16"/>
      <c r="CB5" s="16"/>
      <c r="CC5" s="18"/>
      <c r="CD5" s="18"/>
      <c r="CE5" s="18"/>
    </row>
    <row r="6" spans="2:68" ht="6" customHeight="1" thickBo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</row>
    <row r="7" spans="2:73" s="22" customFormat="1" ht="13.5" customHeight="1" thickBot="1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26" t="s">
        <v>16</v>
      </c>
      <c r="U7" s="27"/>
      <c r="V7" s="28"/>
      <c r="W7" s="28"/>
      <c r="X7" s="28"/>
      <c r="Y7" s="29"/>
      <c r="Z7" s="26" t="s">
        <v>17</v>
      </c>
      <c r="AA7" s="30"/>
      <c r="AB7" s="31"/>
      <c r="AC7" s="26" t="s">
        <v>16</v>
      </c>
      <c r="AD7" s="27"/>
      <c r="AE7" s="28"/>
      <c r="AF7" s="28"/>
      <c r="AG7" s="28"/>
      <c r="AH7" s="29"/>
      <c r="AI7" s="26" t="s">
        <v>17</v>
      </c>
      <c r="AJ7" s="30"/>
      <c r="AK7" s="31"/>
      <c r="AL7" s="26" t="s">
        <v>16</v>
      </c>
      <c r="AM7" s="27"/>
      <c r="AN7" s="28"/>
      <c r="AO7" s="28"/>
      <c r="AP7" s="28"/>
      <c r="AQ7" s="29"/>
      <c r="AR7" s="26" t="s">
        <v>17</v>
      </c>
      <c r="AS7" s="30"/>
      <c r="AT7" s="31"/>
      <c r="AU7" s="26" t="s">
        <v>16</v>
      </c>
      <c r="AV7" s="27"/>
      <c r="AW7" s="28"/>
      <c r="AX7" s="28"/>
      <c r="AY7" s="28"/>
      <c r="AZ7" s="29"/>
      <c r="BA7" s="26" t="s">
        <v>17</v>
      </c>
      <c r="BB7" s="30"/>
      <c r="BC7" s="31"/>
      <c r="BD7" s="26" t="s">
        <v>16</v>
      </c>
      <c r="BE7" s="27"/>
      <c r="BF7" s="28"/>
      <c r="BG7" s="28"/>
      <c r="BH7" s="28"/>
      <c r="BI7" s="29"/>
      <c r="BJ7" s="32" t="s">
        <v>18</v>
      </c>
      <c r="BK7" s="33"/>
      <c r="BL7" s="26" t="s">
        <v>19</v>
      </c>
      <c r="BM7" s="30"/>
      <c r="BN7" s="31"/>
      <c r="BO7" s="32" t="s">
        <v>20</v>
      </c>
      <c r="BP7" s="33"/>
      <c r="BQ7" s="32" t="s">
        <v>21</v>
      </c>
      <c r="BR7" s="33"/>
      <c r="BS7" s="34" t="s">
        <v>22</v>
      </c>
      <c r="BT7" s="32" t="s">
        <v>23</v>
      </c>
      <c r="BU7" s="31"/>
    </row>
    <row r="8" spans="1:73" s="48" customFormat="1" ht="12.75" customHeight="1">
      <c r="A8" s="35" t="s">
        <v>24</v>
      </c>
      <c r="B8" s="36"/>
      <c r="C8" s="37" t="s">
        <v>25</v>
      </c>
      <c r="D8" s="38"/>
      <c r="E8" s="38"/>
      <c r="F8" s="38"/>
      <c r="G8" s="38"/>
      <c r="H8" s="38"/>
      <c r="I8" s="39"/>
      <c r="J8" s="28" t="s">
        <v>26</v>
      </c>
      <c r="K8" s="28"/>
      <c r="L8" s="28"/>
      <c r="M8" s="28" t="s">
        <v>27</v>
      </c>
      <c r="N8" s="28"/>
      <c r="O8" s="28"/>
      <c r="P8" s="28"/>
      <c r="Q8" s="28"/>
      <c r="R8" s="28"/>
      <c r="S8" s="29"/>
      <c r="T8" s="40" t="s">
        <v>28</v>
      </c>
      <c r="U8" s="41"/>
      <c r="V8" s="41"/>
      <c r="W8" s="42" t="s">
        <v>29</v>
      </c>
      <c r="X8" s="41"/>
      <c r="Y8" s="43"/>
      <c r="Z8" s="44"/>
      <c r="AA8" s="41"/>
      <c r="AB8" s="43"/>
      <c r="AC8" s="40" t="s">
        <v>30</v>
      </c>
      <c r="AD8" s="41"/>
      <c r="AE8" s="41"/>
      <c r="AF8" s="42" t="s">
        <v>31</v>
      </c>
      <c r="AG8" s="41"/>
      <c r="AH8" s="43"/>
      <c r="AI8" s="44"/>
      <c r="AJ8" s="41"/>
      <c r="AK8" s="43"/>
      <c r="AL8" s="40" t="s">
        <v>32</v>
      </c>
      <c r="AM8" s="41"/>
      <c r="AN8" s="41"/>
      <c r="AO8" s="42" t="s">
        <v>33</v>
      </c>
      <c r="AP8" s="41"/>
      <c r="AQ8" s="43"/>
      <c r="AR8" s="44"/>
      <c r="AS8" s="41"/>
      <c r="AT8" s="43"/>
      <c r="AU8" s="40" t="s">
        <v>34</v>
      </c>
      <c r="AV8" s="41"/>
      <c r="AW8" s="41"/>
      <c r="AX8" s="42" t="s">
        <v>35</v>
      </c>
      <c r="AY8" s="41"/>
      <c r="AZ8" s="43"/>
      <c r="BA8" s="44"/>
      <c r="BB8" s="41"/>
      <c r="BC8" s="43"/>
      <c r="BD8" s="40" t="s">
        <v>36</v>
      </c>
      <c r="BE8" s="41"/>
      <c r="BF8" s="41"/>
      <c r="BG8" s="42" t="s">
        <v>37</v>
      </c>
      <c r="BH8" s="41"/>
      <c r="BI8" s="43"/>
      <c r="BJ8" s="45"/>
      <c r="BK8" s="46"/>
      <c r="BL8" s="44"/>
      <c r="BM8" s="41"/>
      <c r="BN8" s="43"/>
      <c r="BO8" s="45"/>
      <c r="BP8" s="46"/>
      <c r="BQ8" s="45"/>
      <c r="BR8" s="46"/>
      <c r="BS8" s="47"/>
      <c r="BT8" s="44"/>
      <c r="BU8" s="43"/>
    </row>
    <row r="9" spans="1:73" s="48" customFormat="1" ht="12.75" customHeight="1" thickBot="1">
      <c r="A9" s="49"/>
      <c r="B9" s="50"/>
      <c r="C9" s="51" t="s">
        <v>38</v>
      </c>
      <c r="D9" s="52"/>
      <c r="E9" s="52"/>
      <c r="F9" s="52"/>
      <c r="G9" s="52"/>
      <c r="H9" s="52"/>
      <c r="I9" s="53"/>
      <c r="J9" s="54" t="s">
        <v>26</v>
      </c>
      <c r="K9" s="54"/>
      <c r="L9" s="54"/>
      <c r="M9" s="54" t="s">
        <v>39</v>
      </c>
      <c r="N9" s="54"/>
      <c r="O9" s="54"/>
      <c r="P9" s="54"/>
      <c r="Q9" s="54"/>
      <c r="R9" s="54"/>
      <c r="S9" s="55"/>
      <c r="T9" s="56"/>
      <c r="U9" s="57"/>
      <c r="V9" s="57"/>
      <c r="W9" s="58"/>
      <c r="X9" s="57"/>
      <c r="Y9" s="59"/>
      <c r="Z9" s="60"/>
      <c r="AA9" s="57"/>
      <c r="AB9" s="59"/>
      <c r="AC9" s="56"/>
      <c r="AD9" s="57"/>
      <c r="AE9" s="57"/>
      <c r="AF9" s="58"/>
      <c r="AG9" s="57"/>
      <c r="AH9" s="59"/>
      <c r="AI9" s="60"/>
      <c r="AJ9" s="57"/>
      <c r="AK9" s="59"/>
      <c r="AL9" s="56"/>
      <c r="AM9" s="57"/>
      <c r="AN9" s="57"/>
      <c r="AO9" s="58"/>
      <c r="AP9" s="57"/>
      <c r="AQ9" s="59"/>
      <c r="AR9" s="60"/>
      <c r="AS9" s="57"/>
      <c r="AT9" s="59"/>
      <c r="AU9" s="56"/>
      <c r="AV9" s="57"/>
      <c r="AW9" s="57"/>
      <c r="AX9" s="58"/>
      <c r="AY9" s="57"/>
      <c r="AZ9" s="59"/>
      <c r="BA9" s="60"/>
      <c r="BB9" s="57"/>
      <c r="BC9" s="59"/>
      <c r="BD9" s="56"/>
      <c r="BE9" s="57"/>
      <c r="BF9" s="57"/>
      <c r="BG9" s="58"/>
      <c r="BH9" s="57"/>
      <c r="BI9" s="59"/>
      <c r="BJ9" s="61"/>
      <c r="BK9" s="62"/>
      <c r="BL9" s="60"/>
      <c r="BM9" s="57"/>
      <c r="BN9" s="59"/>
      <c r="BO9" s="61"/>
      <c r="BP9" s="62"/>
      <c r="BQ9" s="61"/>
      <c r="BR9" s="62"/>
      <c r="BS9" s="63"/>
      <c r="BT9" s="60"/>
      <c r="BU9" s="59"/>
    </row>
    <row r="10" spans="1:73" ht="12.75" customHeight="1">
      <c r="A10" s="64">
        <v>1</v>
      </c>
      <c r="B10" s="65"/>
      <c r="C10" s="66" t="s">
        <v>40</v>
      </c>
      <c r="D10" s="67"/>
      <c r="E10" s="67"/>
      <c r="F10" s="67"/>
      <c r="G10" s="67"/>
      <c r="H10" s="67"/>
      <c r="I10" s="68"/>
      <c r="J10" s="69" t="s">
        <v>41</v>
      </c>
      <c r="K10" s="70"/>
      <c r="L10" s="71"/>
      <c r="M10" s="69" t="s">
        <v>42</v>
      </c>
      <c r="N10" s="70"/>
      <c r="O10" s="70"/>
      <c r="P10" s="70"/>
      <c r="Q10" s="70"/>
      <c r="R10" s="70"/>
      <c r="S10" s="71"/>
      <c r="T10" s="72">
        <v>0.3333333333333333</v>
      </c>
      <c r="U10" s="72"/>
      <c r="V10" s="72"/>
      <c r="W10" s="72">
        <v>0.3906712962962963</v>
      </c>
      <c r="X10" s="72"/>
      <c r="Y10" s="72"/>
      <c r="Z10" s="73">
        <v>0.3966435185185185</v>
      </c>
      <c r="AA10" s="73"/>
      <c r="AB10" s="73"/>
      <c r="AC10" s="74">
        <v>0.42442129629629627</v>
      </c>
      <c r="AD10" s="74"/>
      <c r="AE10" s="74"/>
      <c r="AF10" s="72">
        <v>0.4820717592592592</v>
      </c>
      <c r="AG10" s="72"/>
      <c r="AH10" s="72"/>
      <c r="AI10" s="72">
        <v>0.4899189814814815</v>
      </c>
      <c r="AJ10" s="72"/>
      <c r="AK10" s="72"/>
      <c r="AL10" s="74">
        <v>0.5107523148148149</v>
      </c>
      <c r="AM10" s="74"/>
      <c r="AN10" s="74"/>
      <c r="AO10" s="72">
        <v>0.5817476851851852</v>
      </c>
      <c r="AP10" s="72"/>
      <c r="AQ10" s="72"/>
      <c r="AR10" s="72">
        <v>0.589675925925926</v>
      </c>
      <c r="AS10" s="72"/>
      <c r="AT10" s="72"/>
      <c r="AU10" s="74" t="s">
        <v>43</v>
      </c>
      <c r="AV10" s="74"/>
      <c r="AW10" s="74"/>
      <c r="AX10" s="72"/>
      <c r="AY10" s="72"/>
      <c r="AZ10" s="72"/>
      <c r="BA10" s="72"/>
      <c r="BB10" s="72"/>
      <c r="BC10" s="72"/>
      <c r="BD10" s="74" t="s">
        <v>43</v>
      </c>
      <c r="BE10" s="74"/>
      <c r="BF10" s="74"/>
      <c r="BG10" s="72"/>
      <c r="BH10" s="72"/>
      <c r="BI10" s="72"/>
      <c r="BJ10" s="75" t="s">
        <v>44</v>
      </c>
      <c r="BK10" s="75"/>
      <c r="BL10" s="74">
        <v>0.19980324074074068</v>
      </c>
      <c r="BM10" s="74"/>
      <c r="BN10" s="74"/>
      <c r="BO10" s="75" t="s">
        <v>44</v>
      </c>
      <c r="BP10" s="75"/>
      <c r="BQ10" s="76"/>
      <c r="BR10" s="76"/>
      <c r="BS10" s="77">
        <v>1</v>
      </c>
      <c r="BT10" s="78">
        <v>75.6</v>
      </c>
      <c r="BU10" s="78"/>
    </row>
    <row r="11" spans="1:73" s="95" customFormat="1" ht="12.75" customHeight="1">
      <c r="A11" s="79"/>
      <c r="B11" s="80"/>
      <c r="C11" s="81" t="s">
        <v>45</v>
      </c>
      <c r="D11" s="82"/>
      <c r="E11" s="82"/>
      <c r="F11" s="82"/>
      <c r="G11" s="82"/>
      <c r="H11" s="82"/>
      <c r="I11" s="83"/>
      <c r="J11" s="84" t="s">
        <v>46</v>
      </c>
      <c r="K11" s="85"/>
      <c r="L11" s="86"/>
      <c r="M11" s="84" t="s">
        <v>47</v>
      </c>
      <c r="N11" s="85"/>
      <c r="O11" s="85"/>
      <c r="P11" s="85"/>
      <c r="Q11" s="85"/>
      <c r="R11" s="85"/>
      <c r="S11" s="86"/>
      <c r="T11" s="87"/>
      <c r="U11" s="87"/>
      <c r="V11" s="87"/>
      <c r="W11" s="88"/>
      <c r="X11" s="88"/>
      <c r="Y11" s="88"/>
      <c r="Z11" s="89"/>
      <c r="AA11" s="89"/>
      <c r="AB11" s="89"/>
      <c r="AC11" s="90"/>
      <c r="AD11" s="90"/>
      <c r="AE11" s="90"/>
      <c r="AF11" s="88"/>
      <c r="AG11" s="88"/>
      <c r="AH11" s="88"/>
      <c r="AI11" s="88"/>
      <c r="AJ11" s="88"/>
      <c r="AK11" s="88"/>
      <c r="AL11" s="90"/>
      <c r="AM11" s="90"/>
      <c r="AN11" s="90"/>
      <c r="AO11" s="88"/>
      <c r="AP11" s="88"/>
      <c r="AQ11" s="88"/>
      <c r="AR11" s="88"/>
      <c r="AS11" s="88"/>
      <c r="AT11" s="88"/>
      <c r="AU11" s="90"/>
      <c r="AV11" s="90"/>
      <c r="AW11" s="90"/>
      <c r="AX11" s="88"/>
      <c r="AY11" s="88"/>
      <c r="AZ11" s="88"/>
      <c r="BA11" s="88"/>
      <c r="BB11" s="88"/>
      <c r="BC11" s="88"/>
      <c r="BD11" s="90"/>
      <c r="BE11" s="90"/>
      <c r="BF11" s="90"/>
      <c r="BG11" s="88"/>
      <c r="BH11" s="88"/>
      <c r="BI11" s="88"/>
      <c r="BJ11" s="91"/>
      <c r="BK11" s="91"/>
      <c r="BL11" s="90"/>
      <c r="BM11" s="90"/>
      <c r="BN11" s="90"/>
      <c r="BO11" s="91"/>
      <c r="BP11" s="91"/>
      <c r="BQ11" s="92"/>
      <c r="BR11" s="92"/>
      <c r="BS11" s="93"/>
      <c r="BT11" s="94"/>
      <c r="BU11" s="94"/>
    </row>
    <row r="12" spans="1:73" s="95" customFormat="1" ht="12.75" customHeight="1">
      <c r="A12" s="64">
        <v>4</v>
      </c>
      <c r="B12" s="65"/>
      <c r="C12" s="66" t="s">
        <v>48</v>
      </c>
      <c r="D12" s="67"/>
      <c r="E12" s="67"/>
      <c r="F12" s="67"/>
      <c r="G12" s="67"/>
      <c r="H12" s="67"/>
      <c r="I12" s="68"/>
      <c r="J12" s="69" t="s">
        <v>49</v>
      </c>
      <c r="K12" s="70"/>
      <c r="L12" s="71"/>
      <c r="M12" s="69" t="s">
        <v>50</v>
      </c>
      <c r="N12" s="70"/>
      <c r="O12" s="70"/>
      <c r="P12" s="70"/>
      <c r="Q12" s="70"/>
      <c r="R12" s="70"/>
      <c r="S12" s="71"/>
      <c r="T12" s="96">
        <v>0.3333333333333333</v>
      </c>
      <c r="U12" s="97"/>
      <c r="V12" s="98"/>
      <c r="W12" s="99">
        <v>0.38077546296296294</v>
      </c>
      <c r="X12" s="99"/>
      <c r="Y12" s="99"/>
      <c r="Z12" s="100">
        <v>0.38715277777777773</v>
      </c>
      <c r="AA12" s="100"/>
      <c r="AB12" s="100"/>
      <c r="AC12" s="101">
        <v>0.4149305555555555</v>
      </c>
      <c r="AD12" s="101"/>
      <c r="AE12" s="101"/>
      <c r="AF12" s="99">
        <v>0.5009375</v>
      </c>
      <c r="AG12" s="99"/>
      <c r="AH12" s="99"/>
      <c r="AI12" s="99">
        <v>0.5075231481481481</v>
      </c>
      <c r="AJ12" s="99"/>
      <c r="AK12" s="99"/>
      <c r="AL12" s="101">
        <v>0.5283564814814815</v>
      </c>
      <c r="AM12" s="101"/>
      <c r="AN12" s="101"/>
      <c r="AO12" s="99">
        <v>0.6023842592592593</v>
      </c>
      <c r="AP12" s="99"/>
      <c r="AQ12" s="99"/>
      <c r="AR12" s="99">
        <v>0.6086226851851851</v>
      </c>
      <c r="AS12" s="99"/>
      <c r="AT12" s="99"/>
      <c r="AU12" s="101" t="s">
        <v>43</v>
      </c>
      <c r="AV12" s="101"/>
      <c r="AW12" s="101"/>
      <c r="AX12" s="99"/>
      <c r="AY12" s="99"/>
      <c r="AZ12" s="99"/>
      <c r="BA12" s="99"/>
      <c r="BB12" s="99"/>
      <c r="BC12" s="99"/>
      <c r="BD12" s="101" t="s">
        <v>43</v>
      </c>
      <c r="BE12" s="101"/>
      <c r="BF12" s="101"/>
      <c r="BG12" s="99"/>
      <c r="BH12" s="99"/>
      <c r="BI12" s="99"/>
      <c r="BJ12" s="102" t="s">
        <v>44</v>
      </c>
      <c r="BK12" s="102"/>
      <c r="BL12" s="101">
        <v>0.22043981481481484</v>
      </c>
      <c r="BM12" s="101"/>
      <c r="BN12" s="101"/>
      <c r="BO12" s="102" t="s">
        <v>44</v>
      </c>
      <c r="BP12" s="102"/>
      <c r="BQ12" s="103"/>
      <c r="BR12" s="103"/>
      <c r="BS12" s="104">
        <v>2</v>
      </c>
      <c r="BT12" s="105">
        <v>74.6</v>
      </c>
      <c r="BU12" s="105"/>
    </row>
    <row r="13" spans="1:73" s="95" customFormat="1" ht="12.75" customHeight="1">
      <c r="A13" s="79"/>
      <c r="B13" s="80"/>
      <c r="C13" s="81" t="s">
        <v>51</v>
      </c>
      <c r="D13" s="82"/>
      <c r="E13" s="82"/>
      <c r="F13" s="82"/>
      <c r="G13" s="82"/>
      <c r="H13" s="82"/>
      <c r="I13" s="83"/>
      <c r="J13" s="84" t="s">
        <v>52</v>
      </c>
      <c r="K13" s="85"/>
      <c r="L13" s="86"/>
      <c r="M13" s="84" t="s">
        <v>53</v>
      </c>
      <c r="N13" s="85"/>
      <c r="O13" s="85"/>
      <c r="P13" s="85"/>
      <c r="Q13" s="85"/>
      <c r="R13" s="85"/>
      <c r="S13" s="86"/>
      <c r="T13" s="106"/>
      <c r="U13" s="107"/>
      <c r="V13" s="108"/>
      <c r="W13" s="88"/>
      <c r="X13" s="88"/>
      <c r="Y13" s="88"/>
      <c r="Z13" s="89"/>
      <c r="AA13" s="89"/>
      <c r="AB13" s="89"/>
      <c r="AC13" s="90"/>
      <c r="AD13" s="90"/>
      <c r="AE13" s="90"/>
      <c r="AF13" s="88"/>
      <c r="AG13" s="88"/>
      <c r="AH13" s="88"/>
      <c r="AI13" s="88"/>
      <c r="AJ13" s="88"/>
      <c r="AK13" s="88"/>
      <c r="AL13" s="90"/>
      <c r="AM13" s="90"/>
      <c r="AN13" s="90"/>
      <c r="AO13" s="88"/>
      <c r="AP13" s="88"/>
      <c r="AQ13" s="88"/>
      <c r="AR13" s="88"/>
      <c r="AS13" s="88"/>
      <c r="AT13" s="88"/>
      <c r="AU13" s="90"/>
      <c r="AV13" s="90"/>
      <c r="AW13" s="90"/>
      <c r="AX13" s="88"/>
      <c r="AY13" s="88"/>
      <c r="AZ13" s="88"/>
      <c r="BA13" s="88"/>
      <c r="BB13" s="88"/>
      <c r="BC13" s="88"/>
      <c r="BD13" s="90"/>
      <c r="BE13" s="90"/>
      <c r="BF13" s="90"/>
      <c r="BG13" s="88"/>
      <c r="BH13" s="88"/>
      <c r="BI13" s="88"/>
      <c r="BJ13" s="91"/>
      <c r="BK13" s="91"/>
      <c r="BL13" s="90"/>
      <c r="BM13" s="90"/>
      <c r="BN13" s="90"/>
      <c r="BO13" s="91"/>
      <c r="BP13" s="91"/>
      <c r="BQ13" s="92"/>
      <c r="BR13" s="92"/>
      <c r="BS13" s="109"/>
      <c r="BT13" s="105"/>
      <c r="BU13" s="105"/>
    </row>
    <row r="14" spans="1:73" s="95" customFormat="1" ht="12.75" customHeight="1">
      <c r="A14" s="64">
        <v>3</v>
      </c>
      <c r="B14" s="65"/>
      <c r="C14" s="66" t="s">
        <v>54</v>
      </c>
      <c r="D14" s="67"/>
      <c r="E14" s="67"/>
      <c r="F14" s="67"/>
      <c r="G14" s="67"/>
      <c r="H14" s="67"/>
      <c r="I14" s="68"/>
      <c r="J14" s="102" t="s">
        <v>55</v>
      </c>
      <c r="K14" s="102"/>
      <c r="L14" s="102"/>
      <c r="M14" s="102" t="s">
        <v>50</v>
      </c>
      <c r="N14" s="102"/>
      <c r="O14" s="102"/>
      <c r="P14" s="102"/>
      <c r="Q14" s="102"/>
      <c r="R14" s="102"/>
      <c r="S14" s="102"/>
      <c r="T14" s="96">
        <v>0.3333333333333333</v>
      </c>
      <c r="U14" s="97"/>
      <c r="V14" s="98"/>
      <c r="W14" s="96">
        <v>0.3807638888888889</v>
      </c>
      <c r="X14" s="97"/>
      <c r="Y14" s="98"/>
      <c r="Z14" s="110">
        <v>0.38715277777777773</v>
      </c>
      <c r="AA14" s="111"/>
      <c r="AB14" s="112"/>
      <c r="AC14" s="101">
        <v>0.4149305555555555</v>
      </c>
      <c r="AD14" s="101"/>
      <c r="AE14" s="101"/>
      <c r="AF14" s="99">
        <v>0.5009490740740741</v>
      </c>
      <c r="AG14" s="99"/>
      <c r="AH14" s="99"/>
      <c r="AI14" s="100">
        <v>0.5075231481481481</v>
      </c>
      <c r="AJ14" s="100"/>
      <c r="AK14" s="100"/>
      <c r="AL14" s="101">
        <v>0.5283564814814815</v>
      </c>
      <c r="AM14" s="101"/>
      <c r="AN14" s="101"/>
      <c r="AO14" s="99">
        <v>0.6023958333333334</v>
      </c>
      <c r="AP14" s="99"/>
      <c r="AQ14" s="99"/>
      <c r="AR14" s="99">
        <v>0.6086226851851851</v>
      </c>
      <c r="AS14" s="99"/>
      <c r="AT14" s="99"/>
      <c r="AU14" s="101" t="s">
        <v>43</v>
      </c>
      <c r="AV14" s="101"/>
      <c r="AW14" s="101"/>
      <c r="AX14" s="99"/>
      <c r="AY14" s="99"/>
      <c r="AZ14" s="99"/>
      <c r="BA14" s="99"/>
      <c r="BB14" s="99"/>
      <c r="BC14" s="99"/>
      <c r="BD14" s="101" t="s">
        <v>43</v>
      </c>
      <c r="BE14" s="101"/>
      <c r="BF14" s="101"/>
      <c r="BG14" s="99"/>
      <c r="BH14" s="99"/>
      <c r="BI14" s="99"/>
      <c r="BJ14" s="102" t="s">
        <v>44</v>
      </c>
      <c r="BK14" s="102"/>
      <c r="BL14" s="101">
        <v>0.22045138888888888</v>
      </c>
      <c r="BM14" s="101"/>
      <c r="BN14" s="101"/>
      <c r="BO14" s="102" t="s">
        <v>44</v>
      </c>
      <c r="BP14" s="102"/>
      <c r="BQ14" s="103"/>
      <c r="BR14" s="103"/>
      <c r="BS14" s="104">
        <v>3</v>
      </c>
      <c r="BT14" s="105">
        <v>73.6</v>
      </c>
      <c r="BU14" s="105"/>
    </row>
    <row r="15" spans="1:73" s="95" customFormat="1" ht="12.75" customHeight="1">
      <c r="A15" s="79"/>
      <c r="B15" s="80"/>
      <c r="C15" s="81" t="s">
        <v>56</v>
      </c>
      <c r="D15" s="82"/>
      <c r="E15" s="82"/>
      <c r="F15" s="82"/>
      <c r="G15" s="82"/>
      <c r="H15" s="82"/>
      <c r="I15" s="83"/>
      <c r="J15" s="88" t="s">
        <v>57</v>
      </c>
      <c r="K15" s="88"/>
      <c r="L15" s="88"/>
      <c r="M15" s="88" t="s">
        <v>53</v>
      </c>
      <c r="N15" s="88"/>
      <c r="O15" s="88"/>
      <c r="P15" s="88"/>
      <c r="Q15" s="88"/>
      <c r="R15" s="88"/>
      <c r="S15" s="88"/>
      <c r="T15" s="106"/>
      <c r="U15" s="107"/>
      <c r="V15" s="108"/>
      <c r="W15" s="106"/>
      <c r="X15" s="107"/>
      <c r="Y15" s="108"/>
      <c r="Z15" s="113"/>
      <c r="AA15" s="114"/>
      <c r="AB15" s="115"/>
      <c r="AC15" s="90"/>
      <c r="AD15" s="90"/>
      <c r="AE15" s="90"/>
      <c r="AF15" s="88"/>
      <c r="AG15" s="88"/>
      <c r="AH15" s="88"/>
      <c r="AI15" s="89"/>
      <c r="AJ15" s="89"/>
      <c r="AK15" s="89"/>
      <c r="AL15" s="90"/>
      <c r="AM15" s="90"/>
      <c r="AN15" s="90"/>
      <c r="AO15" s="88"/>
      <c r="AP15" s="88"/>
      <c r="AQ15" s="88"/>
      <c r="AR15" s="88"/>
      <c r="AS15" s="88"/>
      <c r="AT15" s="88"/>
      <c r="AU15" s="90"/>
      <c r="AV15" s="90"/>
      <c r="AW15" s="90"/>
      <c r="AX15" s="88"/>
      <c r="AY15" s="88"/>
      <c r="AZ15" s="88"/>
      <c r="BA15" s="88"/>
      <c r="BB15" s="88"/>
      <c r="BC15" s="88"/>
      <c r="BD15" s="90"/>
      <c r="BE15" s="90"/>
      <c r="BF15" s="90"/>
      <c r="BG15" s="88"/>
      <c r="BH15" s="88"/>
      <c r="BI15" s="88"/>
      <c r="BJ15" s="91"/>
      <c r="BK15" s="91"/>
      <c r="BL15" s="90"/>
      <c r="BM15" s="90"/>
      <c r="BN15" s="90"/>
      <c r="BO15" s="91"/>
      <c r="BP15" s="91"/>
      <c r="BQ15" s="92"/>
      <c r="BR15" s="92"/>
      <c r="BS15" s="109"/>
      <c r="BT15" s="105"/>
      <c r="BU15" s="105"/>
    </row>
    <row r="16" spans="1:73" s="95" customFormat="1" ht="12.75" customHeight="1">
      <c r="A16" s="64">
        <v>2</v>
      </c>
      <c r="B16" s="65"/>
      <c r="C16" s="66" t="s">
        <v>58</v>
      </c>
      <c r="D16" s="67"/>
      <c r="E16" s="67"/>
      <c r="F16" s="67"/>
      <c r="G16" s="67"/>
      <c r="H16" s="67"/>
      <c r="I16" s="68"/>
      <c r="J16" s="69" t="s">
        <v>59</v>
      </c>
      <c r="K16" s="70"/>
      <c r="L16" s="71"/>
      <c r="M16" s="69" t="s">
        <v>60</v>
      </c>
      <c r="N16" s="70"/>
      <c r="O16" s="70"/>
      <c r="P16" s="70"/>
      <c r="Q16" s="70"/>
      <c r="R16" s="70"/>
      <c r="S16" s="71"/>
      <c r="T16" s="96">
        <v>0.3333333333333333</v>
      </c>
      <c r="U16" s="97"/>
      <c r="V16" s="98"/>
      <c r="W16" s="96">
        <v>0.39196759259259256</v>
      </c>
      <c r="X16" s="97"/>
      <c r="Y16" s="98"/>
      <c r="Z16" s="110">
        <v>0.39502314814814815</v>
      </c>
      <c r="AA16" s="111"/>
      <c r="AB16" s="112"/>
      <c r="AC16" s="101">
        <v>0.42280092592592594</v>
      </c>
      <c r="AD16" s="101"/>
      <c r="AE16" s="101"/>
      <c r="AF16" s="99">
        <v>0.4742824074074074</v>
      </c>
      <c r="AG16" s="99"/>
      <c r="AH16" s="99"/>
      <c r="AI16" s="100">
        <v>0.4853472222222222</v>
      </c>
      <c r="AJ16" s="100"/>
      <c r="AK16" s="100"/>
      <c r="AL16" s="101">
        <v>0.5061805555555555</v>
      </c>
      <c r="AM16" s="101"/>
      <c r="AN16" s="101"/>
      <c r="AO16" s="99">
        <v>0.5683912037037037</v>
      </c>
      <c r="AP16" s="99"/>
      <c r="AQ16" s="99"/>
      <c r="AR16" s="99" t="s">
        <v>61</v>
      </c>
      <c r="AS16" s="99"/>
      <c r="AT16" s="99"/>
      <c r="AU16" s="101" t="s">
        <v>43</v>
      </c>
      <c r="AV16" s="101"/>
      <c r="AW16" s="101"/>
      <c r="AX16" s="99"/>
      <c r="AY16" s="99"/>
      <c r="AZ16" s="99"/>
      <c r="BA16" s="99"/>
      <c r="BB16" s="99"/>
      <c r="BC16" s="99"/>
      <c r="BD16" s="101" t="s">
        <v>43</v>
      </c>
      <c r="BE16" s="101"/>
      <c r="BF16" s="101"/>
      <c r="BG16" s="99"/>
      <c r="BH16" s="99"/>
      <c r="BI16" s="99"/>
      <c r="BJ16" s="102"/>
      <c r="BK16" s="102"/>
      <c r="BL16" s="101" t="s">
        <v>43</v>
      </c>
      <c r="BM16" s="101"/>
      <c r="BN16" s="101"/>
      <c r="BO16" s="102"/>
      <c r="BP16" s="102"/>
      <c r="BQ16" s="103"/>
      <c r="BR16" s="103"/>
      <c r="BS16" s="104" t="s">
        <v>43</v>
      </c>
      <c r="BT16" s="105" t="s">
        <v>43</v>
      </c>
      <c r="BU16" s="105"/>
    </row>
    <row r="17" spans="1:73" s="95" customFormat="1" ht="12.75" customHeight="1">
      <c r="A17" s="79"/>
      <c r="B17" s="80"/>
      <c r="C17" s="81" t="s">
        <v>62</v>
      </c>
      <c r="D17" s="82"/>
      <c r="E17" s="82"/>
      <c r="F17" s="82"/>
      <c r="G17" s="82"/>
      <c r="H17" s="82"/>
      <c r="I17" s="83"/>
      <c r="J17" s="84" t="s">
        <v>63</v>
      </c>
      <c r="K17" s="85"/>
      <c r="L17" s="86"/>
      <c r="M17" s="84" t="s">
        <v>64</v>
      </c>
      <c r="N17" s="85"/>
      <c r="O17" s="85"/>
      <c r="P17" s="85"/>
      <c r="Q17" s="85"/>
      <c r="R17" s="85"/>
      <c r="S17" s="86"/>
      <c r="T17" s="106"/>
      <c r="U17" s="107"/>
      <c r="V17" s="108"/>
      <c r="W17" s="106"/>
      <c r="X17" s="107"/>
      <c r="Y17" s="108"/>
      <c r="Z17" s="113"/>
      <c r="AA17" s="114"/>
      <c r="AB17" s="115"/>
      <c r="AC17" s="90"/>
      <c r="AD17" s="90"/>
      <c r="AE17" s="90"/>
      <c r="AF17" s="88"/>
      <c r="AG17" s="88"/>
      <c r="AH17" s="88"/>
      <c r="AI17" s="89"/>
      <c r="AJ17" s="89"/>
      <c r="AK17" s="89"/>
      <c r="AL17" s="90"/>
      <c r="AM17" s="90"/>
      <c r="AN17" s="90"/>
      <c r="AO17" s="88"/>
      <c r="AP17" s="88"/>
      <c r="AQ17" s="88"/>
      <c r="AR17" s="88"/>
      <c r="AS17" s="88"/>
      <c r="AT17" s="88"/>
      <c r="AU17" s="90"/>
      <c r="AV17" s="90"/>
      <c r="AW17" s="90"/>
      <c r="AX17" s="88"/>
      <c r="AY17" s="88"/>
      <c r="AZ17" s="88"/>
      <c r="BA17" s="88"/>
      <c r="BB17" s="88"/>
      <c r="BC17" s="88"/>
      <c r="BD17" s="90"/>
      <c r="BE17" s="90"/>
      <c r="BF17" s="90"/>
      <c r="BG17" s="88"/>
      <c r="BH17" s="88"/>
      <c r="BI17" s="88"/>
      <c r="BJ17" s="91"/>
      <c r="BK17" s="91"/>
      <c r="BL17" s="90"/>
      <c r="BM17" s="90"/>
      <c r="BN17" s="90"/>
      <c r="BO17" s="91"/>
      <c r="BP17" s="91"/>
      <c r="BQ17" s="92"/>
      <c r="BR17" s="92"/>
      <c r="BS17" s="109"/>
      <c r="BT17" s="105"/>
      <c r="BU17" s="105"/>
    </row>
  </sheetData>
  <mergeCells count="168">
    <mergeCell ref="BO12:BP13"/>
    <mergeCell ref="BQ12:BR13"/>
    <mergeCell ref="BS12:BS13"/>
    <mergeCell ref="BT12:BU13"/>
    <mergeCell ref="BD12:BF13"/>
    <mergeCell ref="BG12:BI13"/>
    <mergeCell ref="BJ12:BK13"/>
    <mergeCell ref="BL12:BN13"/>
    <mergeCell ref="AR12:AT13"/>
    <mergeCell ref="AU12:AW13"/>
    <mergeCell ref="AX12:AZ13"/>
    <mergeCell ref="BA12:BC13"/>
    <mergeCell ref="AF12:AH13"/>
    <mergeCell ref="AI12:AK13"/>
    <mergeCell ref="AL12:AN13"/>
    <mergeCell ref="AO12:AQ13"/>
    <mergeCell ref="T12:V13"/>
    <mergeCell ref="W12:Y13"/>
    <mergeCell ref="Z12:AB13"/>
    <mergeCell ref="AC12:AE13"/>
    <mergeCell ref="A12:B13"/>
    <mergeCell ref="C12:I12"/>
    <mergeCell ref="J12:L12"/>
    <mergeCell ref="M12:S12"/>
    <mergeCell ref="C13:I13"/>
    <mergeCell ref="J13:L13"/>
    <mergeCell ref="M13:S13"/>
    <mergeCell ref="BO14:BP15"/>
    <mergeCell ref="BQ14:BR15"/>
    <mergeCell ref="BS14:BS15"/>
    <mergeCell ref="BT14:BU15"/>
    <mergeCell ref="BD14:BF15"/>
    <mergeCell ref="BG14:BI15"/>
    <mergeCell ref="BJ14:BK15"/>
    <mergeCell ref="BL14:BN15"/>
    <mergeCell ref="AR14:AT15"/>
    <mergeCell ref="AU14:AW15"/>
    <mergeCell ref="AX14:AZ15"/>
    <mergeCell ref="BA14:BC15"/>
    <mergeCell ref="AF14:AH15"/>
    <mergeCell ref="AI14:AK15"/>
    <mergeCell ref="AL14:AN15"/>
    <mergeCell ref="AO14:AQ15"/>
    <mergeCell ref="T14:V15"/>
    <mergeCell ref="W14:Y15"/>
    <mergeCell ref="Z14:AB15"/>
    <mergeCell ref="AC14:AE15"/>
    <mergeCell ref="A14:B15"/>
    <mergeCell ref="C14:I14"/>
    <mergeCell ref="J14:L14"/>
    <mergeCell ref="M14:S14"/>
    <mergeCell ref="C15:I15"/>
    <mergeCell ref="J15:L15"/>
    <mergeCell ref="M15:S15"/>
    <mergeCell ref="BO16:BP17"/>
    <mergeCell ref="BQ16:BR17"/>
    <mergeCell ref="BS16:BS17"/>
    <mergeCell ref="BT16:BU17"/>
    <mergeCell ref="BD16:BF17"/>
    <mergeCell ref="BG16:BI17"/>
    <mergeCell ref="BJ16:BK17"/>
    <mergeCell ref="BL16:BN17"/>
    <mergeCell ref="AR16:AT17"/>
    <mergeCell ref="AU16:AW17"/>
    <mergeCell ref="AX16:AZ17"/>
    <mergeCell ref="BA16:BC17"/>
    <mergeCell ref="AF16:AH17"/>
    <mergeCell ref="AI16:AK17"/>
    <mergeCell ref="AL16:AN17"/>
    <mergeCell ref="AO16:AQ17"/>
    <mergeCell ref="T16:V17"/>
    <mergeCell ref="W16:Y17"/>
    <mergeCell ref="Z16:AB17"/>
    <mergeCell ref="AC16:AE17"/>
    <mergeCell ref="A16:B17"/>
    <mergeCell ref="C16:I16"/>
    <mergeCell ref="J16:L16"/>
    <mergeCell ref="M16:S16"/>
    <mergeCell ref="C17:I17"/>
    <mergeCell ref="J17:L17"/>
    <mergeCell ref="M17:S17"/>
    <mergeCell ref="BO10:BP11"/>
    <mergeCell ref="BQ10:BR11"/>
    <mergeCell ref="BS10:BS11"/>
    <mergeCell ref="BT10:BU11"/>
    <mergeCell ref="BD10:BF11"/>
    <mergeCell ref="BG10:BI11"/>
    <mergeCell ref="BJ10:BK11"/>
    <mergeCell ref="BL10:BN11"/>
    <mergeCell ref="AR10:AT11"/>
    <mergeCell ref="AU10:AW11"/>
    <mergeCell ref="AX10:AZ11"/>
    <mergeCell ref="BA10:BC11"/>
    <mergeCell ref="AF10:AH11"/>
    <mergeCell ref="AI10:AK11"/>
    <mergeCell ref="AL10:AN11"/>
    <mergeCell ref="AO10:AQ11"/>
    <mergeCell ref="T10:V11"/>
    <mergeCell ref="W10:Y11"/>
    <mergeCell ref="Z10:AB11"/>
    <mergeCell ref="AC10:AE11"/>
    <mergeCell ref="C9:I9"/>
    <mergeCell ref="J9:L9"/>
    <mergeCell ref="M9:S9"/>
    <mergeCell ref="A10:B11"/>
    <mergeCell ref="C10:I10"/>
    <mergeCell ref="J10:L10"/>
    <mergeCell ref="M10:S10"/>
    <mergeCell ref="C11:I11"/>
    <mergeCell ref="J11:L11"/>
    <mergeCell ref="M11:S11"/>
    <mergeCell ref="AO8:AQ9"/>
    <mergeCell ref="AU8:AW9"/>
    <mergeCell ref="AX8:AZ9"/>
    <mergeCell ref="BD8:BF9"/>
    <mergeCell ref="BT7:BU9"/>
    <mergeCell ref="A8:B9"/>
    <mergeCell ref="C8:I8"/>
    <mergeCell ref="J8:L8"/>
    <mergeCell ref="M8:S8"/>
    <mergeCell ref="T8:V9"/>
    <mergeCell ref="W8:Y9"/>
    <mergeCell ref="AC8:AE9"/>
    <mergeCell ref="AF8:AH9"/>
    <mergeCell ref="AL8:AN9"/>
    <mergeCell ref="BL7:BN9"/>
    <mergeCell ref="BO7:BP9"/>
    <mergeCell ref="BQ7:BR9"/>
    <mergeCell ref="BS7:BS9"/>
    <mergeCell ref="AU7:AZ7"/>
    <mergeCell ref="BA7:BC9"/>
    <mergeCell ref="BD7:BI7"/>
    <mergeCell ref="BJ7:BK9"/>
    <mergeCell ref="BG8:BI9"/>
    <mergeCell ref="AR5:AU5"/>
    <mergeCell ref="AV5:AW5"/>
    <mergeCell ref="B6:BP6"/>
    <mergeCell ref="B7:S7"/>
    <mergeCell ref="T7:Y7"/>
    <mergeCell ref="Z7:AB9"/>
    <mergeCell ref="AC7:AH7"/>
    <mergeCell ref="AI7:AK9"/>
    <mergeCell ref="AL7:AQ7"/>
    <mergeCell ref="AR7:AT9"/>
    <mergeCell ref="BS3:BU3"/>
    <mergeCell ref="C5:K5"/>
    <mergeCell ref="L5:O5"/>
    <mergeCell ref="P5:Q5"/>
    <mergeCell ref="T5:W5"/>
    <mergeCell ref="X5:Y5"/>
    <mergeCell ref="AB5:AE5"/>
    <mergeCell ref="AF5:AG5"/>
    <mergeCell ref="AJ5:AM5"/>
    <mergeCell ref="AN5:AO5"/>
    <mergeCell ref="AZ3:BA3"/>
    <mergeCell ref="BC3:BG3"/>
    <mergeCell ref="BH3:BI3"/>
    <mergeCell ref="BK3:BR3"/>
    <mergeCell ref="B1:BP1"/>
    <mergeCell ref="B2:BP2"/>
    <mergeCell ref="A3:F3"/>
    <mergeCell ref="G3:P3"/>
    <mergeCell ref="Q3:W3"/>
    <mergeCell ref="X3:Z3"/>
    <mergeCell ref="AA3:AB3"/>
    <mergeCell ref="AC3:AI3"/>
    <mergeCell ref="AJ3:AP3"/>
    <mergeCell ref="AR3:AY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1"/>
  <sheetViews>
    <sheetView workbookViewId="0" topLeftCell="A5">
      <selection activeCell="BA33" sqref="BA33"/>
    </sheetView>
  </sheetViews>
  <sheetFormatPr defaultColWidth="9.00390625" defaultRowHeight="12.75"/>
  <cols>
    <col min="1" max="2" width="1.875" style="20" customWidth="1"/>
    <col min="3" max="70" width="2.25390625" style="20" customWidth="1"/>
    <col min="71" max="71" width="3.75390625" style="20" customWidth="1"/>
    <col min="72" max="108" width="2.25390625" style="20" customWidth="1"/>
    <col min="109" max="16384" width="9.125" style="20" customWidth="1"/>
  </cols>
  <sheetData>
    <row r="1" spans="2:68" s="1" customFormat="1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68" s="3" customFormat="1" ht="3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73" s="12" customFormat="1" ht="15" customHeight="1">
      <c r="A3" s="5" t="s">
        <v>1</v>
      </c>
      <c r="B3" s="5"/>
      <c r="C3" s="5"/>
      <c r="D3" s="5"/>
      <c r="E3" s="5"/>
      <c r="F3" s="6"/>
      <c r="G3" s="7" t="s">
        <v>2</v>
      </c>
      <c r="H3" s="8"/>
      <c r="I3" s="8"/>
      <c r="J3" s="8"/>
      <c r="K3" s="8"/>
      <c r="L3" s="8"/>
      <c r="M3" s="8"/>
      <c r="N3" s="8"/>
      <c r="O3" s="8"/>
      <c r="P3" s="9"/>
      <c r="Q3" s="5" t="s">
        <v>3</v>
      </c>
      <c r="R3" s="5"/>
      <c r="S3" s="5"/>
      <c r="T3" s="5"/>
      <c r="U3" s="5"/>
      <c r="V3" s="5"/>
      <c r="W3" s="5"/>
      <c r="X3" s="7">
        <v>40</v>
      </c>
      <c r="Y3" s="8"/>
      <c r="Z3" s="9"/>
      <c r="AA3" s="10" t="s">
        <v>4</v>
      </c>
      <c r="AB3" s="5"/>
      <c r="AC3" s="5" t="s">
        <v>5</v>
      </c>
      <c r="AD3" s="5"/>
      <c r="AE3" s="5"/>
      <c r="AF3" s="5"/>
      <c r="AG3" s="5"/>
      <c r="AH3" s="5"/>
      <c r="AI3" s="5"/>
      <c r="AJ3" s="11">
        <v>38486</v>
      </c>
      <c r="AK3" s="8"/>
      <c r="AL3" s="8"/>
      <c r="AM3" s="8"/>
      <c r="AN3" s="8"/>
      <c r="AO3" s="8"/>
      <c r="AP3" s="9"/>
      <c r="AR3" s="5" t="s">
        <v>6</v>
      </c>
      <c r="AS3" s="5"/>
      <c r="AT3" s="5"/>
      <c r="AU3" s="5"/>
      <c r="AV3" s="5"/>
      <c r="AW3" s="5"/>
      <c r="AX3" s="5"/>
      <c r="AY3" s="5"/>
      <c r="AZ3" s="7" t="s">
        <v>7</v>
      </c>
      <c r="BA3" s="9"/>
      <c r="BC3" s="5" t="s">
        <v>8</v>
      </c>
      <c r="BD3" s="5"/>
      <c r="BE3" s="5"/>
      <c r="BF3" s="5"/>
      <c r="BG3" s="5"/>
      <c r="BH3" s="7">
        <v>2</v>
      </c>
      <c r="BI3" s="9"/>
      <c r="BK3" s="5" t="s">
        <v>9</v>
      </c>
      <c r="BL3" s="5"/>
      <c r="BM3" s="5"/>
      <c r="BN3" s="5"/>
      <c r="BO3" s="5"/>
      <c r="BP3" s="5"/>
      <c r="BQ3" s="5"/>
      <c r="BR3" s="5"/>
      <c r="BS3" s="13">
        <v>6</v>
      </c>
      <c r="BT3" s="14"/>
      <c r="BU3" s="15"/>
    </row>
    <row r="4" spans="2:83" s="12" customFormat="1" ht="3" customHeight="1">
      <c r="B4" s="16"/>
      <c r="C4" s="16"/>
      <c r="D4" s="16"/>
      <c r="E4" s="16"/>
      <c r="F4" s="16"/>
      <c r="G4" s="16"/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6"/>
      <c r="V4" s="16"/>
      <c r="W4" s="16"/>
      <c r="X4" s="16"/>
      <c r="Y4" s="16"/>
      <c r="Z4" s="16"/>
      <c r="AA4" s="16"/>
      <c r="AB4" s="16"/>
      <c r="AC4" s="18"/>
      <c r="AD4" s="18"/>
      <c r="AE4" s="18"/>
      <c r="AF4" s="18"/>
      <c r="AG4" s="16"/>
      <c r="AJ4" s="16"/>
      <c r="AK4" s="16"/>
      <c r="AL4" s="16"/>
      <c r="AM4" s="16"/>
      <c r="AN4" s="16"/>
      <c r="AO4" s="16"/>
      <c r="AP4" s="16"/>
      <c r="AQ4" s="18"/>
      <c r="AR4" s="18"/>
      <c r="AS4" s="18"/>
      <c r="AT4" s="18"/>
      <c r="AU4" s="18"/>
      <c r="AV4" s="18"/>
      <c r="AW4" s="18"/>
      <c r="AZ4" s="16"/>
      <c r="BA4" s="16"/>
      <c r="BB4" s="16"/>
      <c r="BC4" s="16"/>
      <c r="BD4" s="16"/>
      <c r="BE4" s="16"/>
      <c r="BF4" s="16"/>
      <c r="BG4" s="16"/>
      <c r="BH4" s="18"/>
      <c r="BI4" s="18"/>
      <c r="BL4" s="16"/>
      <c r="BM4" s="16"/>
      <c r="BN4" s="16"/>
      <c r="BO4" s="16"/>
      <c r="BP4" s="16"/>
      <c r="BQ4" s="18"/>
      <c r="BR4" s="18"/>
      <c r="BU4" s="16"/>
      <c r="BV4" s="16"/>
      <c r="BW4" s="16"/>
      <c r="BX4" s="16"/>
      <c r="BY4" s="16"/>
      <c r="BZ4" s="16"/>
      <c r="CA4" s="16"/>
      <c r="CB4" s="16"/>
      <c r="CC4" s="18"/>
      <c r="CD4" s="18"/>
      <c r="CE4" s="18"/>
    </row>
    <row r="5" spans="2:83" s="12" customFormat="1" ht="12.75" customHeight="1">
      <c r="B5" s="16"/>
      <c r="C5" s="5" t="s">
        <v>10</v>
      </c>
      <c r="D5" s="5"/>
      <c r="E5" s="5"/>
      <c r="F5" s="5"/>
      <c r="G5" s="5"/>
      <c r="H5" s="5"/>
      <c r="I5" s="5"/>
      <c r="J5" s="5"/>
      <c r="K5" s="5"/>
      <c r="L5" s="19" t="s">
        <v>11</v>
      </c>
      <c r="M5" s="19"/>
      <c r="N5" s="19"/>
      <c r="O5" s="19"/>
      <c r="P5" s="7">
        <v>40</v>
      </c>
      <c r="Q5" s="9"/>
      <c r="R5" s="18"/>
      <c r="S5" s="16"/>
      <c r="T5" s="19" t="s">
        <v>12</v>
      </c>
      <c r="U5" s="19"/>
      <c r="V5" s="19"/>
      <c r="W5" s="19"/>
      <c r="X5" s="7">
        <v>20</v>
      </c>
      <c r="Y5" s="9"/>
      <c r="Z5" s="16"/>
      <c r="AA5" s="16"/>
      <c r="AB5" s="19" t="s">
        <v>13</v>
      </c>
      <c r="AC5" s="19"/>
      <c r="AD5" s="19"/>
      <c r="AE5" s="19"/>
      <c r="AF5" s="7"/>
      <c r="AG5" s="9"/>
      <c r="AJ5" s="19" t="s">
        <v>14</v>
      </c>
      <c r="AK5" s="19"/>
      <c r="AL5" s="19"/>
      <c r="AM5" s="19"/>
      <c r="AN5" s="7"/>
      <c r="AO5" s="9"/>
      <c r="AP5" s="16"/>
      <c r="AQ5" s="18"/>
      <c r="AR5" s="19" t="s">
        <v>15</v>
      </c>
      <c r="AS5" s="19"/>
      <c r="AT5" s="19"/>
      <c r="AU5" s="19"/>
      <c r="AV5" s="7"/>
      <c r="AW5" s="9"/>
      <c r="AZ5" s="16"/>
      <c r="BA5" s="16"/>
      <c r="BB5" s="16"/>
      <c r="BC5" s="16"/>
      <c r="BD5" s="16"/>
      <c r="BE5" s="16"/>
      <c r="BF5" s="16"/>
      <c r="BG5" s="16"/>
      <c r="BH5" s="18"/>
      <c r="BI5" s="18"/>
      <c r="BL5" s="16"/>
      <c r="BM5" s="16"/>
      <c r="BN5" s="16"/>
      <c r="BO5" s="16"/>
      <c r="BP5" s="16"/>
      <c r="BQ5" s="18"/>
      <c r="BR5" s="18"/>
      <c r="BU5" s="16"/>
      <c r="BV5" s="16"/>
      <c r="BW5" s="16"/>
      <c r="BX5" s="16"/>
      <c r="BY5" s="16"/>
      <c r="BZ5" s="16"/>
      <c r="CA5" s="16"/>
      <c r="CB5" s="16"/>
      <c r="CC5" s="18"/>
      <c r="CD5" s="18"/>
      <c r="CE5" s="18"/>
    </row>
    <row r="6" spans="2:68" ht="6" customHeight="1" thickBo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</row>
    <row r="7" spans="2:73" s="22" customFormat="1" ht="13.5" customHeight="1" thickBot="1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26" t="s">
        <v>16</v>
      </c>
      <c r="U7" s="27"/>
      <c r="V7" s="28"/>
      <c r="W7" s="28"/>
      <c r="X7" s="28"/>
      <c r="Y7" s="29"/>
      <c r="Z7" s="26" t="s">
        <v>17</v>
      </c>
      <c r="AA7" s="30"/>
      <c r="AB7" s="31"/>
      <c r="AC7" s="26" t="s">
        <v>16</v>
      </c>
      <c r="AD7" s="27"/>
      <c r="AE7" s="28"/>
      <c r="AF7" s="28"/>
      <c r="AG7" s="28"/>
      <c r="AH7" s="29"/>
      <c r="AI7" s="26" t="s">
        <v>17</v>
      </c>
      <c r="AJ7" s="30"/>
      <c r="AK7" s="31"/>
      <c r="AL7" s="26" t="s">
        <v>16</v>
      </c>
      <c r="AM7" s="27"/>
      <c r="AN7" s="28"/>
      <c r="AO7" s="28"/>
      <c r="AP7" s="28"/>
      <c r="AQ7" s="29"/>
      <c r="AR7" s="26" t="s">
        <v>17</v>
      </c>
      <c r="AS7" s="30"/>
      <c r="AT7" s="31"/>
      <c r="AU7" s="26" t="s">
        <v>16</v>
      </c>
      <c r="AV7" s="27"/>
      <c r="AW7" s="28"/>
      <c r="AX7" s="28"/>
      <c r="AY7" s="28"/>
      <c r="AZ7" s="29"/>
      <c r="BA7" s="26" t="s">
        <v>17</v>
      </c>
      <c r="BB7" s="30"/>
      <c r="BC7" s="31"/>
      <c r="BD7" s="26" t="s">
        <v>16</v>
      </c>
      <c r="BE7" s="27"/>
      <c r="BF7" s="28"/>
      <c r="BG7" s="28"/>
      <c r="BH7" s="28"/>
      <c r="BI7" s="29"/>
      <c r="BJ7" s="32" t="s">
        <v>18</v>
      </c>
      <c r="BK7" s="33"/>
      <c r="BL7" s="26" t="s">
        <v>19</v>
      </c>
      <c r="BM7" s="30"/>
      <c r="BN7" s="31"/>
      <c r="BO7" s="32" t="s">
        <v>20</v>
      </c>
      <c r="BP7" s="33"/>
      <c r="BQ7" s="32" t="s">
        <v>21</v>
      </c>
      <c r="BR7" s="33"/>
      <c r="BS7" s="34" t="s">
        <v>22</v>
      </c>
      <c r="BT7" s="32" t="s">
        <v>23</v>
      </c>
      <c r="BU7" s="31"/>
    </row>
    <row r="8" spans="1:73" s="48" customFormat="1" ht="12.75" customHeight="1">
      <c r="A8" s="35" t="s">
        <v>24</v>
      </c>
      <c r="B8" s="36"/>
      <c r="C8" s="37" t="s">
        <v>25</v>
      </c>
      <c r="D8" s="38"/>
      <c r="E8" s="38"/>
      <c r="F8" s="38"/>
      <c r="G8" s="38"/>
      <c r="H8" s="38"/>
      <c r="I8" s="39"/>
      <c r="J8" s="28" t="s">
        <v>26</v>
      </c>
      <c r="K8" s="28"/>
      <c r="L8" s="28"/>
      <c r="M8" s="28" t="s">
        <v>27</v>
      </c>
      <c r="N8" s="28"/>
      <c r="O8" s="28"/>
      <c r="P8" s="28"/>
      <c r="Q8" s="28"/>
      <c r="R8" s="28"/>
      <c r="S8" s="29"/>
      <c r="T8" s="40" t="s">
        <v>28</v>
      </c>
      <c r="U8" s="41"/>
      <c r="V8" s="41"/>
      <c r="W8" s="42" t="s">
        <v>29</v>
      </c>
      <c r="X8" s="41"/>
      <c r="Y8" s="43"/>
      <c r="Z8" s="44"/>
      <c r="AA8" s="41"/>
      <c r="AB8" s="43"/>
      <c r="AC8" s="40" t="s">
        <v>30</v>
      </c>
      <c r="AD8" s="41"/>
      <c r="AE8" s="41"/>
      <c r="AF8" s="42" t="s">
        <v>31</v>
      </c>
      <c r="AG8" s="41"/>
      <c r="AH8" s="43"/>
      <c r="AI8" s="44"/>
      <c r="AJ8" s="41"/>
      <c r="AK8" s="43"/>
      <c r="AL8" s="40" t="s">
        <v>32</v>
      </c>
      <c r="AM8" s="41"/>
      <c r="AN8" s="41"/>
      <c r="AO8" s="42" t="s">
        <v>33</v>
      </c>
      <c r="AP8" s="41"/>
      <c r="AQ8" s="43"/>
      <c r="AR8" s="44"/>
      <c r="AS8" s="41"/>
      <c r="AT8" s="43"/>
      <c r="AU8" s="40" t="s">
        <v>34</v>
      </c>
      <c r="AV8" s="41"/>
      <c r="AW8" s="41"/>
      <c r="AX8" s="42" t="s">
        <v>35</v>
      </c>
      <c r="AY8" s="41"/>
      <c r="AZ8" s="43"/>
      <c r="BA8" s="44"/>
      <c r="BB8" s="41"/>
      <c r="BC8" s="43"/>
      <c r="BD8" s="40" t="s">
        <v>36</v>
      </c>
      <c r="BE8" s="41"/>
      <c r="BF8" s="41"/>
      <c r="BG8" s="42" t="s">
        <v>37</v>
      </c>
      <c r="BH8" s="41"/>
      <c r="BI8" s="43"/>
      <c r="BJ8" s="45"/>
      <c r="BK8" s="46"/>
      <c r="BL8" s="44"/>
      <c r="BM8" s="41"/>
      <c r="BN8" s="43"/>
      <c r="BO8" s="45"/>
      <c r="BP8" s="46"/>
      <c r="BQ8" s="45"/>
      <c r="BR8" s="46"/>
      <c r="BS8" s="47"/>
      <c r="BT8" s="44"/>
      <c r="BU8" s="43"/>
    </row>
    <row r="9" spans="1:73" s="48" customFormat="1" ht="12.75" customHeight="1" thickBot="1">
      <c r="A9" s="49"/>
      <c r="B9" s="50"/>
      <c r="C9" s="51" t="s">
        <v>38</v>
      </c>
      <c r="D9" s="52"/>
      <c r="E9" s="52"/>
      <c r="F9" s="52"/>
      <c r="G9" s="52"/>
      <c r="H9" s="52"/>
      <c r="I9" s="53"/>
      <c r="J9" s="54" t="s">
        <v>26</v>
      </c>
      <c r="K9" s="54"/>
      <c r="L9" s="54"/>
      <c r="M9" s="54" t="s">
        <v>39</v>
      </c>
      <c r="N9" s="54"/>
      <c r="O9" s="54"/>
      <c r="P9" s="54"/>
      <c r="Q9" s="54"/>
      <c r="R9" s="54"/>
      <c r="S9" s="55"/>
      <c r="T9" s="56"/>
      <c r="U9" s="57"/>
      <c r="V9" s="57"/>
      <c r="W9" s="58"/>
      <c r="X9" s="57"/>
      <c r="Y9" s="59"/>
      <c r="Z9" s="60"/>
      <c r="AA9" s="57"/>
      <c r="AB9" s="59"/>
      <c r="AC9" s="56"/>
      <c r="AD9" s="57"/>
      <c r="AE9" s="57"/>
      <c r="AF9" s="58"/>
      <c r="AG9" s="57"/>
      <c r="AH9" s="59"/>
      <c r="AI9" s="60"/>
      <c r="AJ9" s="57"/>
      <c r="AK9" s="59"/>
      <c r="AL9" s="56"/>
      <c r="AM9" s="57"/>
      <c r="AN9" s="57"/>
      <c r="AO9" s="58"/>
      <c r="AP9" s="57"/>
      <c r="AQ9" s="59"/>
      <c r="AR9" s="60"/>
      <c r="AS9" s="57"/>
      <c r="AT9" s="59"/>
      <c r="AU9" s="56"/>
      <c r="AV9" s="57"/>
      <c r="AW9" s="57"/>
      <c r="AX9" s="58"/>
      <c r="AY9" s="57"/>
      <c r="AZ9" s="59"/>
      <c r="BA9" s="60"/>
      <c r="BB9" s="57"/>
      <c r="BC9" s="59"/>
      <c r="BD9" s="56"/>
      <c r="BE9" s="57"/>
      <c r="BF9" s="57"/>
      <c r="BG9" s="58"/>
      <c r="BH9" s="57"/>
      <c r="BI9" s="59"/>
      <c r="BJ9" s="61"/>
      <c r="BK9" s="62"/>
      <c r="BL9" s="60"/>
      <c r="BM9" s="57"/>
      <c r="BN9" s="59"/>
      <c r="BO9" s="61"/>
      <c r="BP9" s="62"/>
      <c r="BQ9" s="61"/>
      <c r="BR9" s="62"/>
      <c r="BS9" s="63"/>
      <c r="BT9" s="60"/>
      <c r="BU9" s="59"/>
    </row>
    <row r="10" spans="1:73" s="95" customFormat="1" ht="12.75" customHeight="1">
      <c r="A10" s="64">
        <v>35</v>
      </c>
      <c r="B10" s="65"/>
      <c r="C10" s="66" t="s">
        <v>65</v>
      </c>
      <c r="D10" s="67"/>
      <c r="E10" s="67"/>
      <c r="F10" s="67"/>
      <c r="G10" s="67"/>
      <c r="H10" s="67"/>
      <c r="I10" s="68"/>
      <c r="J10" s="102" t="s">
        <v>66</v>
      </c>
      <c r="K10" s="102"/>
      <c r="L10" s="102"/>
      <c r="M10" s="102" t="s">
        <v>67</v>
      </c>
      <c r="N10" s="102"/>
      <c r="O10" s="102"/>
      <c r="P10" s="102"/>
      <c r="Q10" s="102"/>
      <c r="R10" s="102"/>
      <c r="S10" s="102"/>
      <c r="T10" s="96">
        <v>0.416666666666667</v>
      </c>
      <c r="U10" s="97"/>
      <c r="V10" s="98"/>
      <c r="W10" s="96">
        <v>0.4759259259259259</v>
      </c>
      <c r="X10" s="97"/>
      <c r="Y10" s="98"/>
      <c r="Z10" s="110">
        <v>0.48835648148148153</v>
      </c>
      <c r="AA10" s="111"/>
      <c r="AB10" s="112"/>
      <c r="AC10" s="101">
        <v>0.5161342592592593</v>
      </c>
      <c r="AD10" s="101"/>
      <c r="AE10" s="101"/>
      <c r="AF10" s="99">
        <v>0.5695949074074075</v>
      </c>
      <c r="AG10" s="99"/>
      <c r="AH10" s="99"/>
      <c r="AI10" s="99">
        <v>0.5807291666666666</v>
      </c>
      <c r="AJ10" s="99"/>
      <c r="AK10" s="99"/>
      <c r="AL10" s="101" t="s">
        <v>43</v>
      </c>
      <c r="AM10" s="101"/>
      <c r="AN10" s="101"/>
      <c r="AO10" s="99"/>
      <c r="AP10" s="99"/>
      <c r="AQ10" s="99"/>
      <c r="AR10" s="99"/>
      <c r="AS10" s="99"/>
      <c r="AT10" s="99"/>
      <c r="AU10" s="101" t="s">
        <v>43</v>
      </c>
      <c r="AV10" s="101"/>
      <c r="AW10" s="101"/>
      <c r="AX10" s="99"/>
      <c r="AY10" s="99"/>
      <c r="AZ10" s="99"/>
      <c r="BA10" s="99"/>
      <c r="BB10" s="99"/>
      <c r="BC10" s="99"/>
      <c r="BD10" s="101" t="s">
        <v>43</v>
      </c>
      <c r="BE10" s="101"/>
      <c r="BF10" s="101"/>
      <c r="BG10" s="99"/>
      <c r="BH10" s="99"/>
      <c r="BI10" s="99"/>
      <c r="BJ10" s="102" t="s">
        <v>44</v>
      </c>
      <c r="BK10" s="102"/>
      <c r="BL10" s="101">
        <v>0.12515046296296273</v>
      </c>
      <c r="BM10" s="101"/>
      <c r="BN10" s="101"/>
      <c r="BO10" s="102" t="s">
        <v>44</v>
      </c>
      <c r="BP10" s="102"/>
      <c r="BQ10" s="103" t="s">
        <v>68</v>
      </c>
      <c r="BR10" s="103"/>
      <c r="BS10" s="104">
        <v>1</v>
      </c>
      <c r="BT10" s="105">
        <v>63.4</v>
      </c>
      <c r="BU10" s="105"/>
    </row>
    <row r="11" spans="1:73" s="95" customFormat="1" ht="12.75" customHeight="1">
      <c r="A11" s="79"/>
      <c r="B11" s="80"/>
      <c r="C11" s="81" t="s">
        <v>69</v>
      </c>
      <c r="D11" s="82"/>
      <c r="E11" s="82"/>
      <c r="F11" s="82"/>
      <c r="G11" s="82"/>
      <c r="H11" s="82"/>
      <c r="I11" s="83"/>
      <c r="J11" s="88" t="s">
        <v>70</v>
      </c>
      <c r="K11" s="88"/>
      <c r="L11" s="88"/>
      <c r="M11" s="88" t="s">
        <v>71</v>
      </c>
      <c r="N11" s="88"/>
      <c r="O11" s="88"/>
      <c r="P11" s="88"/>
      <c r="Q11" s="88"/>
      <c r="R11" s="88"/>
      <c r="S11" s="88"/>
      <c r="T11" s="106"/>
      <c r="U11" s="107"/>
      <c r="V11" s="108"/>
      <c r="W11" s="106"/>
      <c r="X11" s="107"/>
      <c r="Y11" s="108"/>
      <c r="Z11" s="113"/>
      <c r="AA11" s="114"/>
      <c r="AB11" s="115"/>
      <c r="AC11" s="90"/>
      <c r="AD11" s="90"/>
      <c r="AE11" s="90"/>
      <c r="AF11" s="88"/>
      <c r="AG11" s="88"/>
      <c r="AH11" s="88"/>
      <c r="AI11" s="88"/>
      <c r="AJ11" s="88"/>
      <c r="AK11" s="88"/>
      <c r="AL11" s="90"/>
      <c r="AM11" s="90"/>
      <c r="AN11" s="90"/>
      <c r="AO11" s="88"/>
      <c r="AP11" s="88"/>
      <c r="AQ11" s="88"/>
      <c r="AR11" s="88"/>
      <c r="AS11" s="88"/>
      <c r="AT11" s="88"/>
      <c r="AU11" s="90"/>
      <c r="AV11" s="90"/>
      <c r="AW11" s="90"/>
      <c r="AX11" s="88"/>
      <c r="AY11" s="88"/>
      <c r="AZ11" s="88"/>
      <c r="BA11" s="88"/>
      <c r="BB11" s="88"/>
      <c r="BC11" s="88"/>
      <c r="BD11" s="90"/>
      <c r="BE11" s="90"/>
      <c r="BF11" s="90"/>
      <c r="BG11" s="88"/>
      <c r="BH11" s="88"/>
      <c r="BI11" s="88"/>
      <c r="BJ11" s="91"/>
      <c r="BK11" s="91"/>
      <c r="BL11" s="90"/>
      <c r="BM11" s="90"/>
      <c r="BN11" s="90"/>
      <c r="BO11" s="91"/>
      <c r="BP11" s="91"/>
      <c r="BQ11" s="92"/>
      <c r="BR11" s="92"/>
      <c r="BS11" s="109"/>
      <c r="BT11" s="105"/>
      <c r="BU11" s="105"/>
    </row>
    <row r="12" spans="1:73" s="95" customFormat="1" ht="12.75" customHeight="1">
      <c r="A12" s="64">
        <v>31</v>
      </c>
      <c r="B12" s="65"/>
      <c r="C12" s="66" t="s">
        <v>72</v>
      </c>
      <c r="D12" s="67"/>
      <c r="E12" s="67"/>
      <c r="F12" s="67"/>
      <c r="G12" s="67"/>
      <c r="H12" s="67"/>
      <c r="I12" s="68"/>
      <c r="J12" s="102" t="s">
        <v>73</v>
      </c>
      <c r="K12" s="102"/>
      <c r="L12" s="102"/>
      <c r="M12" s="102" t="s">
        <v>74</v>
      </c>
      <c r="N12" s="102"/>
      <c r="O12" s="102"/>
      <c r="P12" s="102"/>
      <c r="Q12" s="102"/>
      <c r="R12" s="102"/>
      <c r="S12" s="102"/>
      <c r="T12" s="96">
        <v>0.4166666666666667</v>
      </c>
      <c r="U12" s="97"/>
      <c r="V12" s="98"/>
      <c r="W12" s="96">
        <v>0.47637731481481477</v>
      </c>
      <c r="X12" s="97"/>
      <c r="Y12" s="98"/>
      <c r="Z12" s="110">
        <v>0.48541666666666666</v>
      </c>
      <c r="AA12" s="111"/>
      <c r="AB12" s="112"/>
      <c r="AC12" s="101">
        <v>0.5131944444444444</v>
      </c>
      <c r="AD12" s="101"/>
      <c r="AE12" s="101"/>
      <c r="AF12" s="99">
        <v>0.5713773148148148</v>
      </c>
      <c r="AG12" s="99"/>
      <c r="AH12" s="99"/>
      <c r="AI12" s="99">
        <v>0.5816898148148147</v>
      </c>
      <c r="AJ12" s="99"/>
      <c r="AK12" s="99"/>
      <c r="AL12" s="101" t="s">
        <v>43</v>
      </c>
      <c r="AM12" s="101"/>
      <c r="AN12" s="101"/>
      <c r="AO12" s="99"/>
      <c r="AP12" s="99"/>
      <c r="AQ12" s="99"/>
      <c r="AR12" s="99"/>
      <c r="AS12" s="99"/>
      <c r="AT12" s="99"/>
      <c r="AU12" s="101" t="s">
        <v>43</v>
      </c>
      <c r="AV12" s="101"/>
      <c r="AW12" s="101"/>
      <c r="AX12" s="99"/>
      <c r="AY12" s="99"/>
      <c r="AZ12" s="99"/>
      <c r="BA12" s="99"/>
      <c r="BB12" s="99"/>
      <c r="BC12" s="99"/>
      <c r="BD12" s="101" t="s">
        <v>43</v>
      </c>
      <c r="BE12" s="101"/>
      <c r="BF12" s="101"/>
      <c r="BG12" s="99"/>
      <c r="BH12" s="99"/>
      <c r="BI12" s="99"/>
      <c r="BJ12" s="102" t="s">
        <v>44</v>
      </c>
      <c r="BK12" s="102"/>
      <c r="BL12" s="101">
        <v>0.12693287037037038</v>
      </c>
      <c r="BM12" s="101"/>
      <c r="BN12" s="101"/>
      <c r="BO12" s="102" t="s">
        <v>44</v>
      </c>
      <c r="BP12" s="102"/>
      <c r="BQ12" s="103"/>
      <c r="BR12" s="103"/>
      <c r="BS12" s="104">
        <v>2</v>
      </c>
      <c r="BT12" s="105">
        <v>52.4</v>
      </c>
      <c r="BU12" s="105"/>
    </row>
    <row r="13" spans="1:73" s="95" customFormat="1" ht="12.75" customHeight="1">
      <c r="A13" s="79"/>
      <c r="B13" s="80"/>
      <c r="C13" s="81" t="s">
        <v>75</v>
      </c>
      <c r="D13" s="82"/>
      <c r="E13" s="82"/>
      <c r="F13" s="82"/>
      <c r="G13" s="82"/>
      <c r="H13" s="82"/>
      <c r="I13" s="83"/>
      <c r="J13" s="88" t="s">
        <v>76</v>
      </c>
      <c r="K13" s="88"/>
      <c r="L13" s="88"/>
      <c r="M13" s="88" t="s">
        <v>77</v>
      </c>
      <c r="N13" s="88"/>
      <c r="O13" s="88"/>
      <c r="P13" s="88"/>
      <c r="Q13" s="88"/>
      <c r="R13" s="88"/>
      <c r="S13" s="88"/>
      <c r="T13" s="106"/>
      <c r="U13" s="107"/>
      <c r="V13" s="108"/>
      <c r="W13" s="106"/>
      <c r="X13" s="107"/>
      <c r="Y13" s="108"/>
      <c r="Z13" s="113"/>
      <c r="AA13" s="114"/>
      <c r="AB13" s="115"/>
      <c r="AC13" s="90"/>
      <c r="AD13" s="90"/>
      <c r="AE13" s="90"/>
      <c r="AF13" s="88"/>
      <c r="AG13" s="88"/>
      <c r="AH13" s="88"/>
      <c r="AI13" s="88"/>
      <c r="AJ13" s="88"/>
      <c r="AK13" s="88"/>
      <c r="AL13" s="90"/>
      <c r="AM13" s="90"/>
      <c r="AN13" s="90"/>
      <c r="AO13" s="88"/>
      <c r="AP13" s="88"/>
      <c r="AQ13" s="88"/>
      <c r="AR13" s="88"/>
      <c r="AS13" s="88"/>
      <c r="AT13" s="88"/>
      <c r="AU13" s="90"/>
      <c r="AV13" s="90"/>
      <c r="AW13" s="90"/>
      <c r="AX13" s="88"/>
      <c r="AY13" s="88"/>
      <c r="AZ13" s="88"/>
      <c r="BA13" s="88"/>
      <c r="BB13" s="88"/>
      <c r="BC13" s="88"/>
      <c r="BD13" s="90"/>
      <c r="BE13" s="90"/>
      <c r="BF13" s="90"/>
      <c r="BG13" s="88"/>
      <c r="BH13" s="88"/>
      <c r="BI13" s="88"/>
      <c r="BJ13" s="91"/>
      <c r="BK13" s="91"/>
      <c r="BL13" s="90"/>
      <c r="BM13" s="90"/>
      <c r="BN13" s="90"/>
      <c r="BO13" s="91"/>
      <c r="BP13" s="91"/>
      <c r="BQ13" s="92"/>
      <c r="BR13" s="92"/>
      <c r="BS13" s="109"/>
      <c r="BT13" s="105"/>
      <c r="BU13" s="105"/>
    </row>
    <row r="14" spans="1:73" s="95" customFormat="1" ht="12.75" customHeight="1">
      <c r="A14" s="64">
        <v>34</v>
      </c>
      <c r="B14" s="65"/>
      <c r="C14" s="66" t="s">
        <v>78</v>
      </c>
      <c r="D14" s="67"/>
      <c r="E14" s="67"/>
      <c r="F14" s="67"/>
      <c r="G14" s="67"/>
      <c r="H14" s="67"/>
      <c r="I14" s="68"/>
      <c r="J14" s="69" t="s">
        <v>79</v>
      </c>
      <c r="K14" s="70"/>
      <c r="L14" s="71"/>
      <c r="M14" s="69" t="s">
        <v>80</v>
      </c>
      <c r="N14" s="70"/>
      <c r="O14" s="70"/>
      <c r="P14" s="70"/>
      <c r="Q14" s="70"/>
      <c r="R14" s="70"/>
      <c r="S14" s="71"/>
      <c r="T14" s="96">
        <v>0.416666666666667</v>
      </c>
      <c r="U14" s="97"/>
      <c r="V14" s="98"/>
      <c r="W14" s="99">
        <v>0.47637731481481477</v>
      </c>
      <c r="X14" s="99"/>
      <c r="Y14" s="99"/>
      <c r="Z14" s="100">
        <v>0.4878125</v>
      </c>
      <c r="AA14" s="100"/>
      <c r="AB14" s="100"/>
      <c r="AC14" s="101">
        <v>0.5155902777777778</v>
      </c>
      <c r="AD14" s="101"/>
      <c r="AE14" s="101"/>
      <c r="AF14" s="99">
        <v>0.5714351851851852</v>
      </c>
      <c r="AG14" s="99"/>
      <c r="AH14" s="99"/>
      <c r="AI14" s="99">
        <v>0.5851273148148148</v>
      </c>
      <c r="AJ14" s="99"/>
      <c r="AK14" s="99"/>
      <c r="AL14" s="101" t="s">
        <v>43</v>
      </c>
      <c r="AM14" s="101"/>
      <c r="AN14" s="101"/>
      <c r="AO14" s="99"/>
      <c r="AP14" s="99"/>
      <c r="AQ14" s="99"/>
      <c r="AR14" s="99"/>
      <c r="AS14" s="99"/>
      <c r="AT14" s="99"/>
      <c r="AU14" s="101" t="s">
        <v>43</v>
      </c>
      <c r="AV14" s="101"/>
      <c r="AW14" s="101"/>
      <c r="AX14" s="99"/>
      <c r="AY14" s="99"/>
      <c r="AZ14" s="99"/>
      <c r="BA14" s="99"/>
      <c r="BB14" s="99"/>
      <c r="BC14" s="99"/>
      <c r="BD14" s="101" t="s">
        <v>43</v>
      </c>
      <c r="BE14" s="101"/>
      <c r="BF14" s="101"/>
      <c r="BG14" s="99"/>
      <c r="BH14" s="99"/>
      <c r="BI14" s="99"/>
      <c r="BJ14" s="102" t="s">
        <v>44</v>
      </c>
      <c r="BK14" s="102"/>
      <c r="BL14" s="101">
        <v>0.1269907407407404</v>
      </c>
      <c r="BM14" s="101"/>
      <c r="BN14" s="101"/>
      <c r="BO14" s="102" t="s">
        <v>44</v>
      </c>
      <c r="BP14" s="102"/>
      <c r="BQ14" s="103"/>
      <c r="BR14" s="103"/>
      <c r="BS14" s="104">
        <v>3</v>
      </c>
      <c r="BT14" s="105">
        <v>51.4</v>
      </c>
      <c r="BU14" s="105"/>
    </row>
    <row r="15" spans="1:73" s="95" customFormat="1" ht="12.75" customHeight="1">
      <c r="A15" s="79"/>
      <c r="B15" s="80"/>
      <c r="C15" s="81" t="s">
        <v>81</v>
      </c>
      <c r="D15" s="82"/>
      <c r="E15" s="82"/>
      <c r="F15" s="82"/>
      <c r="G15" s="82"/>
      <c r="H15" s="82"/>
      <c r="I15" s="83"/>
      <c r="J15" s="84" t="s">
        <v>82</v>
      </c>
      <c r="K15" s="85"/>
      <c r="L15" s="86"/>
      <c r="M15" s="84" t="s">
        <v>83</v>
      </c>
      <c r="N15" s="85"/>
      <c r="O15" s="85"/>
      <c r="P15" s="85"/>
      <c r="Q15" s="85"/>
      <c r="R15" s="85"/>
      <c r="S15" s="86"/>
      <c r="T15" s="106"/>
      <c r="U15" s="107"/>
      <c r="V15" s="108"/>
      <c r="W15" s="88"/>
      <c r="X15" s="88"/>
      <c r="Y15" s="88"/>
      <c r="Z15" s="89"/>
      <c r="AA15" s="89"/>
      <c r="AB15" s="89"/>
      <c r="AC15" s="90"/>
      <c r="AD15" s="90"/>
      <c r="AE15" s="90"/>
      <c r="AF15" s="88"/>
      <c r="AG15" s="88"/>
      <c r="AH15" s="88"/>
      <c r="AI15" s="88"/>
      <c r="AJ15" s="88"/>
      <c r="AK15" s="88"/>
      <c r="AL15" s="90"/>
      <c r="AM15" s="90"/>
      <c r="AN15" s="90"/>
      <c r="AO15" s="88"/>
      <c r="AP15" s="88"/>
      <c r="AQ15" s="88"/>
      <c r="AR15" s="88"/>
      <c r="AS15" s="88"/>
      <c r="AT15" s="88"/>
      <c r="AU15" s="90"/>
      <c r="AV15" s="90"/>
      <c r="AW15" s="90"/>
      <c r="AX15" s="88"/>
      <c r="AY15" s="88"/>
      <c r="AZ15" s="88"/>
      <c r="BA15" s="88"/>
      <c r="BB15" s="88"/>
      <c r="BC15" s="88"/>
      <c r="BD15" s="90"/>
      <c r="BE15" s="90"/>
      <c r="BF15" s="90"/>
      <c r="BG15" s="88"/>
      <c r="BH15" s="88"/>
      <c r="BI15" s="88"/>
      <c r="BJ15" s="91"/>
      <c r="BK15" s="91"/>
      <c r="BL15" s="90"/>
      <c r="BM15" s="90"/>
      <c r="BN15" s="90"/>
      <c r="BO15" s="91"/>
      <c r="BP15" s="91"/>
      <c r="BQ15" s="92"/>
      <c r="BR15" s="92"/>
      <c r="BS15" s="109"/>
      <c r="BT15" s="105"/>
      <c r="BU15" s="105"/>
    </row>
    <row r="16" spans="1:73" s="95" customFormat="1" ht="12.75" customHeight="1">
      <c r="A16" s="64">
        <v>33</v>
      </c>
      <c r="B16" s="65"/>
      <c r="C16" s="66" t="s">
        <v>84</v>
      </c>
      <c r="D16" s="67"/>
      <c r="E16" s="67"/>
      <c r="F16" s="67"/>
      <c r="G16" s="67"/>
      <c r="H16" s="67"/>
      <c r="I16" s="68"/>
      <c r="J16" s="102" t="s">
        <v>85</v>
      </c>
      <c r="K16" s="102"/>
      <c r="L16" s="102"/>
      <c r="M16" s="102" t="s">
        <v>86</v>
      </c>
      <c r="N16" s="102"/>
      <c r="O16" s="102"/>
      <c r="P16" s="102"/>
      <c r="Q16" s="102"/>
      <c r="R16" s="102"/>
      <c r="S16" s="102"/>
      <c r="T16" s="96">
        <v>0.4166666666666667</v>
      </c>
      <c r="U16" s="97"/>
      <c r="V16" s="98"/>
      <c r="W16" s="96">
        <v>0.47635416666666663</v>
      </c>
      <c r="X16" s="97"/>
      <c r="Y16" s="98"/>
      <c r="Z16" s="110">
        <v>0.4878125</v>
      </c>
      <c r="AA16" s="111"/>
      <c r="AB16" s="112"/>
      <c r="AC16" s="101">
        <v>0.5155902777777778</v>
      </c>
      <c r="AD16" s="101"/>
      <c r="AE16" s="101"/>
      <c r="AF16" s="99">
        <v>0.5714351851851852</v>
      </c>
      <c r="AG16" s="99"/>
      <c r="AH16" s="99"/>
      <c r="AI16" s="99">
        <v>0.5799768518518519</v>
      </c>
      <c r="AJ16" s="99"/>
      <c r="AK16" s="99"/>
      <c r="AL16" s="101" t="s">
        <v>43</v>
      </c>
      <c r="AM16" s="101"/>
      <c r="AN16" s="101"/>
      <c r="AO16" s="99"/>
      <c r="AP16" s="99"/>
      <c r="AQ16" s="99"/>
      <c r="AR16" s="99"/>
      <c r="AS16" s="99"/>
      <c r="AT16" s="99"/>
      <c r="AU16" s="101" t="s">
        <v>43</v>
      </c>
      <c r="AV16" s="101"/>
      <c r="AW16" s="101"/>
      <c r="AX16" s="99"/>
      <c r="AY16" s="99"/>
      <c r="AZ16" s="99"/>
      <c r="BA16" s="99"/>
      <c r="BB16" s="99"/>
      <c r="BC16" s="99"/>
      <c r="BD16" s="101" t="s">
        <v>43</v>
      </c>
      <c r="BE16" s="101"/>
      <c r="BF16" s="101"/>
      <c r="BG16" s="99"/>
      <c r="BH16" s="99"/>
      <c r="BI16" s="99"/>
      <c r="BJ16" s="102" t="s">
        <v>44</v>
      </c>
      <c r="BK16" s="102"/>
      <c r="BL16" s="101">
        <v>0.12699074074074074</v>
      </c>
      <c r="BM16" s="101"/>
      <c r="BN16" s="101"/>
      <c r="BO16" s="102" t="s">
        <v>44</v>
      </c>
      <c r="BP16" s="102"/>
      <c r="BQ16" s="103"/>
      <c r="BR16" s="103"/>
      <c r="BS16" s="104">
        <v>4</v>
      </c>
      <c r="BT16" s="105">
        <v>50.4</v>
      </c>
      <c r="BU16" s="105"/>
    </row>
    <row r="17" spans="1:73" s="95" customFormat="1" ht="12.75" customHeight="1">
      <c r="A17" s="79"/>
      <c r="B17" s="80"/>
      <c r="C17" s="81" t="s">
        <v>87</v>
      </c>
      <c r="D17" s="82"/>
      <c r="E17" s="82"/>
      <c r="F17" s="82"/>
      <c r="G17" s="82"/>
      <c r="H17" s="82"/>
      <c r="I17" s="83"/>
      <c r="J17" s="88" t="s">
        <v>88</v>
      </c>
      <c r="K17" s="88"/>
      <c r="L17" s="88"/>
      <c r="M17" s="88" t="s">
        <v>89</v>
      </c>
      <c r="N17" s="88"/>
      <c r="O17" s="88"/>
      <c r="P17" s="88"/>
      <c r="Q17" s="88"/>
      <c r="R17" s="88"/>
      <c r="S17" s="88"/>
      <c r="T17" s="106"/>
      <c r="U17" s="107"/>
      <c r="V17" s="108"/>
      <c r="W17" s="106"/>
      <c r="X17" s="107"/>
      <c r="Y17" s="108"/>
      <c r="Z17" s="113"/>
      <c r="AA17" s="114"/>
      <c r="AB17" s="115"/>
      <c r="AC17" s="90"/>
      <c r="AD17" s="90"/>
      <c r="AE17" s="90"/>
      <c r="AF17" s="88"/>
      <c r="AG17" s="88"/>
      <c r="AH17" s="88"/>
      <c r="AI17" s="88"/>
      <c r="AJ17" s="88"/>
      <c r="AK17" s="88"/>
      <c r="AL17" s="90"/>
      <c r="AM17" s="90"/>
      <c r="AN17" s="90"/>
      <c r="AO17" s="88"/>
      <c r="AP17" s="88"/>
      <c r="AQ17" s="88"/>
      <c r="AR17" s="88"/>
      <c r="AS17" s="88"/>
      <c r="AT17" s="88"/>
      <c r="AU17" s="90"/>
      <c r="AV17" s="90"/>
      <c r="AW17" s="90"/>
      <c r="AX17" s="88"/>
      <c r="AY17" s="88"/>
      <c r="AZ17" s="88"/>
      <c r="BA17" s="88"/>
      <c r="BB17" s="88"/>
      <c r="BC17" s="88"/>
      <c r="BD17" s="90"/>
      <c r="BE17" s="90"/>
      <c r="BF17" s="90"/>
      <c r="BG17" s="88"/>
      <c r="BH17" s="88"/>
      <c r="BI17" s="88"/>
      <c r="BJ17" s="91"/>
      <c r="BK17" s="91"/>
      <c r="BL17" s="90"/>
      <c r="BM17" s="90"/>
      <c r="BN17" s="90"/>
      <c r="BO17" s="91"/>
      <c r="BP17" s="91"/>
      <c r="BQ17" s="92"/>
      <c r="BR17" s="92"/>
      <c r="BS17" s="109"/>
      <c r="BT17" s="105"/>
      <c r="BU17" s="105"/>
    </row>
    <row r="18" spans="1:73" s="95" customFormat="1" ht="12.75" customHeight="1">
      <c r="A18" s="64">
        <v>32</v>
      </c>
      <c r="B18" s="65"/>
      <c r="C18" s="66" t="s">
        <v>90</v>
      </c>
      <c r="D18" s="67"/>
      <c r="E18" s="67"/>
      <c r="F18" s="67"/>
      <c r="G18" s="67"/>
      <c r="H18" s="67"/>
      <c r="I18" s="68"/>
      <c r="J18" s="69" t="s">
        <v>91</v>
      </c>
      <c r="K18" s="70"/>
      <c r="L18" s="71"/>
      <c r="M18" s="69" t="s">
        <v>92</v>
      </c>
      <c r="N18" s="70"/>
      <c r="O18" s="70"/>
      <c r="P18" s="70"/>
      <c r="Q18" s="70"/>
      <c r="R18" s="70"/>
      <c r="S18" s="71"/>
      <c r="T18" s="96">
        <v>0.4166666666666667</v>
      </c>
      <c r="U18" s="97"/>
      <c r="V18" s="98"/>
      <c r="W18" s="96">
        <v>0.4780787037037037</v>
      </c>
      <c r="X18" s="97"/>
      <c r="Y18" s="98"/>
      <c r="Z18" s="110">
        <v>0.4856481481481481</v>
      </c>
      <c r="AA18" s="111"/>
      <c r="AB18" s="112"/>
      <c r="AC18" s="101">
        <v>0.5134259259259258</v>
      </c>
      <c r="AD18" s="101"/>
      <c r="AE18" s="101"/>
      <c r="AF18" s="99">
        <v>0.5714467592592593</v>
      </c>
      <c r="AG18" s="99"/>
      <c r="AH18" s="99"/>
      <c r="AI18" s="99">
        <v>0.5844212962962964</v>
      </c>
      <c r="AJ18" s="99"/>
      <c r="AK18" s="99"/>
      <c r="AL18" s="101" t="s">
        <v>43</v>
      </c>
      <c r="AM18" s="101"/>
      <c r="AN18" s="101"/>
      <c r="AO18" s="99"/>
      <c r="AP18" s="99"/>
      <c r="AQ18" s="99"/>
      <c r="AR18" s="99"/>
      <c r="AS18" s="99"/>
      <c r="AT18" s="99"/>
      <c r="AU18" s="101" t="s">
        <v>43</v>
      </c>
      <c r="AV18" s="101"/>
      <c r="AW18" s="101"/>
      <c r="AX18" s="99"/>
      <c r="AY18" s="99"/>
      <c r="AZ18" s="99"/>
      <c r="BA18" s="99"/>
      <c r="BB18" s="99"/>
      <c r="BC18" s="99"/>
      <c r="BD18" s="101" t="s">
        <v>43</v>
      </c>
      <c r="BE18" s="101"/>
      <c r="BF18" s="101"/>
      <c r="BG18" s="99"/>
      <c r="BH18" s="99"/>
      <c r="BI18" s="99"/>
      <c r="BJ18" s="102" t="s">
        <v>44</v>
      </c>
      <c r="BK18" s="102"/>
      <c r="BL18" s="101">
        <v>0.12700231481481483</v>
      </c>
      <c r="BM18" s="101"/>
      <c r="BN18" s="101"/>
      <c r="BO18" s="102" t="s">
        <v>44</v>
      </c>
      <c r="BP18" s="102"/>
      <c r="BQ18" s="103"/>
      <c r="BR18" s="103"/>
      <c r="BS18" s="104">
        <v>5</v>
      </c>
      <c r="BT18" s="105">
        <v>49.4</v>
      </c>
      <c r="BU18" s="105"/>
    </row>
    <row r="19" spans="1:73" s="95" customFormat="1" ht="12.75" customHeight="1">
      <c r="A19" s="79"/>
      <c r="B19" s="80"/>
      <c r="C19" s="81" t="s">
        <v>93</v>
      </c>
      <c r="D19" s="82"/>
      <c r="E19" s="82"/>
      <c r="F19" s="82"/>
      <c r="G19" s="82"/>
      <c r="H19" s="82"/>
      <c r="I19" s="83"/>
      <c r="J19" s="84" t="s">
        <v>94</v>
      </c>
      <c r="K19" s="85"/>
      <c r="L19" s="86"/>
      <c r="M19" s="84" t="s">
        <v>95</v>
      </c>
      <c r="N19" s="85"/>
      <c r="O19" s="85"/>
      <c r="P19" s="85"/>
      <c r="Q19" s="85"/>
      <c r="R19" s="85"/>
      <c r="S19" s="86"/>
      <c r="T19" s="106"/>
      <c r="U19" s="107"/>
      <c r="V19" s="108"/>
      <c r="W19" s="106"/>
      <c r="X19" s="107"/>
      <c r="Y19" s="108"/>
      <c r="Z19" s="113"/>
      <c r="AA19" s="114"/>
      <c r="AB19" s="115"/>
      <c r="AC19" s="90"/>
      <c r="AD19" s="90"/>
      <c r="AE19" s="90"/>
      <c r="AF19" s="88"/>
      <c r="AG19" s="88"/>
      <c r="AH19" s="88"/>
      <c r="AI19" s="88"/>
      <c r="AJ19" s="88"/>
      <c r="AK19" s="88"/>
      <c r="AL19" s="90"/>
      <c r="AM19" s="90"/>
      <c r="AN19" s="90"/>
      <c r="AO19" s="88"/>
      <c r="AP19" s="88"/>
      <c r="AQ19" s="88"/>
      <c r="AR19" s="88"/>
      <c r="AS19" s="88"/>
      <c r="AT19" s="88"/>
      <c r="AU19" s="90"/>
      <c r="AV19" s="90"/>
      <c r="AW19" s="90"/>
      <c r="AX19" s="88"/>
      <c r="AY19" s="88"/>
      <c r="AZ19" s="88"/>
      <c r="BA19" s="88"/>
      <c r="BB19" s="88"/>
      <c r="BC19" s="88"/>
      <c r="BD19" s="90"/>
      <c r="BE19" s="90"/>
      <c r="BF19" s="90"/>
      <c r="BG19" s="88"/>
      <c r="BH19" s="88"/>
      <c r="BI19" s="88"/>
      <c r="BJ19" s="91"/>
      <c r="BK19" s="91"/>
      <c r="BL19" s="90"/>
      <c r="BM19" s="90"/>
      <c r="BN19" s="90"/>
      <c r="BO19" s="91"/>
      <c r="BP19" s="91"/>
      <c r="BQ19" s="92"/>
      <c r="BR19" s="92"/>
      <c r="BS19" s="109"/>
      <c r="BT19" s="105"/>
      <c r="BU19" s="105"/>
    </row>
    <row r="20" spans="1:73" s="95" customFormat="1" ht="12.75" customHeight="1">
      <c r="A20" s="64">
        <v>36</v>
      </c>
      <c r="B20" s="65"/>
      <c r="C20" s="66" t="s">
        <v>96</v>
      </c>
      <c r="D20" s="67"/>
      <c r="E20" s="67"/>
      <c r="F20" s="67"/>
      <c r="G20" s="67"/>
      <c r="H20" s="67"/>
      <c r="I20" s="68"/>
      <c r="J20" s="69" t="s">
        <v>97</v>
      </c>
      <c r="K20" s="70"/>
      <c r="L20" s="71"/>
      <c r="M20" s="69" t="s">
        <v>60</v>
      </c>
      <c r="N20" s="70"/>
      <c r="O20" s="70"/>
      <c r="P20" s="70"/>
      <c r="Q20" s="70"/>
      <c r="R20" s="70"/>
      <c r="S20" s="71"/>
      <c r="T20" s="96">
        <v>0.416666666666667</v>
      </c>
      <c r="U20" s="97"/>
      <c r="V20" s="98"/>
      <c r="W20" s="99">
        <v>0.477337962962963</v>
      </c>
      <c r="X20" s="99"/>
      <c r="Y20" s="99"/>
      <c r="Z20" s="100">
        <v>0.48640046296296297</v>
      </c>
      <c r="AA20" s="100"/>
      <c r="AB20" s="100"/>
      <c r="AC20" s="101">
        <v>0.5141782407407407</v>
      </c>
      <c r="AD20" s="101"/>
      <c r="AE20" s="101"/>
      <c r="AF20" s="99">
        <v>0.5717824074074074</v>
      </c>
      <c r="AG20" s="99"/>
      <c r="AH20" s="99"/>
      <c r="AI20" s="99" t="s">
        <v>61</v>
      </c>
      <c r="AJ20" s="99"/>
      <c r="AK20" s="99"/>
      <c r="AL20" s="101" t="s">
        <v>43</v>
      </c>
      <c r="AM20" s="101"/>
      <c r="AN20" s="101"/>
      <c r="AO20" s="99"/>
      <c r="AP20" s="99"/>
      <c r="AQ20" s="99"/>
      <c r="AR20" s="99"/>
      <c r="AS20" s="99"/>
      <c r="AT20" s="99"/>
      <c r="AU20" s="101" t="s">
        <v>43</v>
      </c>
      <c r="AV20" s="101"/>
      <c r="AW20" s="101"/>
      <c r="AX20" s="99"/>
      <c r="AY20" s="99"/>
      <c r="AZ20" s="99"/>
      <c r="BA20" s="99"/>
      <c r="BB20" s="99"/>
      <c r="BC20" s="99"/>
      <c r="BD20" s="101" t="s">
        <v>43</v>
      </c>
      <c r="BE20" s="101"/>
      <c r="BF20" s="101"/>
      <c r="BG20" s="99"/>
      <c r="BH20" s="99"/>
      <c r="BI20" s="99"/>
      <c r="BJ20" s="102"/>
      <c r="BK20" s="102"/>
      <c r="BL20" s="101" t="s">
        <v>43</v>
      </c>
      <c r="BM20" s="101"/>
      <c r="BN20" s="101"/>
      <c r="BO20" s="102"/>
      <c r="BP20" s="102"/>
      <c r="BQ20" s="103"/>
      <c r="BR20" s="103"/>
      <c r="BS20" s="104" t="s">
        <v>43</v>
      </c>
      <c r="BT20" s="105" t="s">
        <v>43</v>
      </c>
      <c r="BU20" s="105"/>
    </row>
    <row r="21" spans="1:73" s="95" customFormat="1" ht="12.75" customHeight="1">
      <c r="A21" s="79"/>
      <c r="B21" s="80"/>
      <c r="C21" s="81" t="s">
        <v>98</v>
      </c>
      <c r="D21" s="82"/>
      <c r="E21" s="82"/>
      <c r="F21" s="82"/>
      <c r="G21" s="82"/>
      <c r="H21" s="82"/>
      <c r="I21" s="83"/>
      <c r="J21" s="84" t="s">
        <v>99</v>
      </c>
      <c r="K21" s="85"/>
      <c r="L21" s="86"/>
      <c r="M21" s="84" t="s">
        <v>64</v>
      </c>
      <c r="N21" s="85"/>
      <c r="O21" s="85"/>
      <c r="P21" s="85"/>
      <c r="Q21" s="85"/>
      <c r="R21" s="85"/>
      <c r="S21" s="86"/>
      <c r="T21" s="106"/>
      <c r="U21" s="107"/>
      <c r="V21" s="108"/>
      <c r="W21" s="88"/>
      <c r="X21" s="88"/>
      <c r="Y21" s="88"/>
      <c r="Z21" s="89"/>
      <c r="AA21" s="89"/>
      <c r="AB21" s="89"/>
      <c r="AC21" s="90"/>
      <c r="AD21" s="90"/>
      <c r="AE21" s="90"/>
      <c r="AF21" s="88"/>
      <c r="AG21" s="88"/>
      <c r="AH21" s="88"/>
      <c r="AI21" s="88"/>
      <c r="AJ21" s="88"/>
      <c r="AK21" s="88"/>
      <c r="AL21" s="90"/>
      <c r="AM21" s="90"/>
      <c r="AN21" s="90"/>
      <c r="AO21" s="88"/>
      <c r="AP21" s="88"/>
      <c r="AQ21" s="88"/>
      <c r="AR21" s="88"/>
      <c r="AS21" s="88"/>
      <c r="AT21" s="88"/>
      <c r="AU21" s="90"/>
      <c r="AV21" s="90"/>
      <c r="AW21" s="90"/>
      <c r="AX21" s="88"/>
      <c r="AY21" s="88"/>
      <c r="AZ21" s="88"/>
      <c r="BA21" s="88"/>
      <c r="BB21" s="88"/>
      <c r="BC21" s="88"/>
      <c r="BD21" s="90"/>
      <c r="BE21" s="90"/>
      <c r="BF21" s="90"/>
      <c r="BG21" s="88"/>
      <c r="BH21" s="88"/>
      <c r="BI21" s="88"/>
      <c r="BJ21" s="91"/>
      <c r="BK21" s="91"/>
      <c r="BL21" s="90"/>
      <c r="BM21" s="90"/>
      <c r="BN21" s="90"/>
      <c r="BO21" s="91"/>
      <c r="BP21" s="91"/>
      <c r="BQ21" s="92"/>
      <c r="BR21" s="92"/>
      <c r="BS21" s="109"/>
      <c r="BT21" s="105"/>
      <c r="BU21" s="105"/>
    </row>
  </sheetData>
  <mergeCells count="222">
    <mergeCell ref="BO20:BP21"/>
    <mergeCell ref="BQ20:BR21"/>
    <mergeCell ref="BS20:BS21"/>
    <mergeCell ref="BT20:BU21"/>
    <mergeCell ref="BD20:BF21"/>
    <mergeCell ref="BG20:BI21"/>
    <mergeCell ref="BJ20:BK21"/>
    <mergeCell ref="BL20:BN21"/>
    <mergeCell ref="AR20:AT21"/>
    <mergeCell ref="AU20:AW21"/>
    <mergeCell ref="AX20:AZ21"/>
    <mergeCell ref="BA20:BC21"/>
    <mergeCell ref="AF20:AH21"/>
    <mergeCell ref="AI20:AK21"/>
    <mergeCell ref="AL20:AN21"/>
    <mergeCell ref="AO20:AQ21"/>
    <mergeCell ref="T20:V21"/>
    <mergeCell ref="W20:Y21"/>
    <mergeCell ref="Z20:AB21"/>
    <mergeCell ref="AC20:AE21"/>
    <mergeCell ref="A20:B21"/>
    <mergeCell ref="C20:I20"/>
    <mergeCell ref="J20:L20"/>
    <mergeCell ref="M20:S20"/>
    <mergeCell ref="C21:I21"/>
    <mergeCell ref="J21:L21"/>
    <mergeCell ref="M21:S21"/>
    <mergeCell ref="BO10:BP11"/>
    <mergeCell ref="BQ10:BR11"/>
    <mergeCell ref="BS10:BS11"/>
    <mergeCell ref="BT10:BU11"/>
    <mergeCell ref="BD10:BF11"/>
    <mergeCell ref="BG10:BI11"/>
    <mergeCell ref="BJ10:BK11"/>
    <mergeCell ref="BL10:BN11"/>
    <mergeCell ref="AR10:AT11"/>
    <mergeCell ref="AU10:AW11"/>
    <mergeCell ref="AX10:AZ11"/>
    <mergeCell ref="BA10:BC11"/>
    <mergeCell ref="AF10:AH11"/>
    <mergeCell ref="AI10:AK11"/>
    <mergeCell ref="AL10:AN11"/>
    <mergeCell ref="AO10:AQ11"/>
    <mergeCell ref="T10:V11"/>
    <mergeCell ref="W10:Y11"/>
    <mergeCell ref="Z10:AB11"/>
    <mergeCell ref="AC10:AE11"/>
    <mergeCell ref="A10:B11"/>
    <mergeCell ref="C10:I10"/>
    <mergeCell ref="J10:L10"/>
    <mergeCell ref="M10:S10"/>
    <mergeCell ref="C11:I11"/>
    <mergeCell ref="J11:L11"/>
    <mergeCell ref="M11:S11"/>
    <mergeCell ref="BO14:BP15"/>
    <mergeCell ref="BQ14:BR15"/>
    <mergeCell ref="BS14:BS15"/>
    <mergeCell ref="BT14:BU15"/>
    <mergeCell ref="BD14:BF15"/>
    <mergeCell ref="BG14:BI15"/>
    <mergeCell ref="BJ14:BK15"/>
    <mergeCell ref="BL14:BN15"/>
    <mergeCell ref="AR14:AT15"/>
    <mergeCell ref="AU14:AW15"/>
    <mergeCell ref="AX14:AZ15"/>
    <mergeCell ref="BA14:BC15"/>
    <mergeCell ref="AF14:AH15"/>
    <mergeCell ref="AI14:AK15"/>
    <mergeCell ref="AL14:AN15"/>
    <mergeCell ref="AO14:AQ15"/>
    <mergeCell ref="T14:V15"/>
    <mergeCell ref="W14:Y15"/>
    <mergeCell ref="Z14:AB15"/>
    <mergeCell ref="AC14:AE15"/>
    <mergeCell ref="A14:B15"/>
    <mergeCell ref="C14:I14"/>
    <mergeCell ref="J14:L14"/>
    <mergeCell ref="M14:S14"/>
    <mergeCell ref="C15:I15"/>
    <mergeCell ref="J15:L15"/>
    <mergeCell ref="M15:S15"/>
    <mergeCell ref="BO16:BP17"/>
    <mergeCell ref="BQ16:BR17"/>
    <mergeCell ref="BS16:BS17"/>
    <mergeCell ref="BT16:BU17"/>
    <mergeCell ref="BD16:BF17"/>
    <mergeCell ref="BG16:BI17"/>
    <mergeCell ref="BJ16:BK17"/>
    <mergeCell ref="BL16:BN17"/>
    <mergeCell ref="AR16:AT17"/>
    <mergeCell ref="AU16:AW17"/>
    <mergeCell ref="AX16:AZ17"/>
    <mergeCell ref="BA16:BC17"/>
    <mergeCell ref="AF16:AH17"/>
    <mergeCell ref="AI16:AK17"/>
    <mergeCell ref="AL16:AN17"/>
    <mergeCell ref="AO16:AQ17"/>
    <mergeCell ref="T16:V17"/>
    <mergeCell ref="W16:Y17"/>
    <mergeCell ref="Z16:AB17"/>
    <mergeCell ref="AC16:AE17"/>
    <mergeCell ref="A16:B17"/>
    <mergeCell ref="C16:I16"/>
    <mergeCell ref="J16:L16"/>
    <mergeCell ref="M16:S16"/>
    <mergeCell ref="C17:I17"/>
    <mergeCell ref="J17:L17"/>
    <mergeCell ref="M17:S17"/>
    <mergeCell ref="BO18:BP19"/>
    <mergeCell ref="BQ18:BR19"/>
    <mergeCell ref="BS18:BS19"/>
    <mergeCell ref="BT18:BU19"/>
    <mergeCell ref="BD18:BF19"/>
    <mergeCell ref="BG18:BI19"/>
    <mergeCell ref="BJ18:BK19"/>
    <mergeCell ref="BL18:BN19"/>
    <mergeCell ref="AR18:AT19"/>
    <mergeCell ref="AU18:AW19"/>
    <mergeCell ref="AX18:AZ19"/>
    <mergeCell ref="BA18:BC19"/>
    <mergeCell ref="AF18:AH19"/>
    <mergeCell ref="AI18:AK19"/>
    <mergeCell ref="AL18:AN19"/>
    <mergeCell ref="AO18:AQ19"/>
    <mergeCell ref="T18:V19"/>
    <mergeCell ref="W18:Y19"/>
    <mergeCell ref="Z18:AB19"/>
    <mergeCell ref="AC18:AE19"/>
    <mergeCell ref="A18:B19"/>
    <mergeCell ref="C18:I18"/>
    <mergeCell ref="J18:L18"/>
    <mergeCell ref="M18:S18"/>
    <mergeCell ref="C19:I19"/>
    <mergeCell ref="J19:L19"/>
    <mergeCell ref="M19:S19"/>
    <mergeCell ref="BO12:BP13"/>
    <mergeCell ref="BQ12:BR13"/>
    <mergeCell ref="BS12:BS13"/>
    <mergeCell ref="BT12:BU13"/>
    <mergeCell ref="BD12:BF13"/>
    <mergeCell ref="BG12:BI13"/>
    <mergeCell ref="BJ12:BK13"/>
    <mergeCell ref="BL12:BN13"/>
    <mergeCell ref="AR12:AT13"/>
    <mergeCell ref="AU12:AW13"/>
    <mergeCell ref="AX12:AZ13"/>
    <mergeCell ref="BA12:BC13"/>
    <mergeCell ref="AF12:AH13"/>
    <mergeCell ref="AI12:AK13"/>
    <mergeCell ref="AL12:AN13"/>
    <mergeCell ref="AO12:AQ13"/>
    <mergeCell ref="T12:V13"/>
    <mergeCell ref="W12:Y13"/>
    <mergeCell ref="Z12:AB13"/>
    <mergeCell ref="AC12:AE13"/>
    <mergeCell ref="C9:I9"/>
    <mergeCell ref="J9:L9"/>
    <mergeCell ref="M9:S9"/>
    <mergeCell ref="A12:B13"/>
    <mergeCell ref="C12:I12"/>
    <mergeCell ref="J12:L12"/>
    <mergeCell ref="M12:S12"/>
    <mergeCell ref="C13:I13"/>
    <mergeCell ref="J13:L13"/>
    <mergeCell ref="M13:S13"/>
    <mergeCell ref="AO8:AQ9"/>
    <mergeCell ref="AU8:AW9"/>
    <mergeCell ref="AX8:AZ9"/>
    <mergeCell ref="BD8:BF9"/>
    <mergeCell ref="BT7:BU9"/>
    <mergeCell ref="A8:B9"/>
    <mergeCell ref="C8:I8"/>
    <mergeCell ref="J8:L8"/>
    <mergeCell ref="M8:S8"/>
    <mergeCell ref="T8:V9"/>
    <mergeCell ref="W8:Y9"/>
    <mergeCell ref="AC8:AE9"/>
    <mergeCell ref="AF8:AH9"/>
    <mergeCell ref="AL8:AN9"/>
    <mergeCell ref="BL7:BN9"/>
    <mergeCell ref="BO7:BP9"/>
    <mergeCell ref="BQ7:BR9"/>
    <mergeCell ref="BS7:BS9"/>
    <mergeCell ref="AU7:AZ7"/>
    <mergeCell ref="BA7:BC9"/>
    <mergeCell ref="BD7:BI7"/>
    <mergeCell ref="BJ7:BK9"/>
    <mergeCell ref="BG8:BI9"/>
    <mergeCell ref="AR5:AU5"/>
    <mergeCell ref="AV5:AW5"/>
    <mergeCell ref="B6:BP6"/>
    <mergeCell ref="B7:S7"/>
    <mergeCell ref="T7:Y7"/>
    <mergeCell ref="Z7:AB9"/>
    <mergeCell ref="AC7:AH7"/>
    <mergeCell ref="AI7:AK9"/>
    <mergeCell ref="AL7:AQ7"/>
    <mergeCell ref="AR7:AT9"/>
    <mergeCell ref="BS3:BU3"/>
    <mergeCell ref="C5:K5"/>
    <mergeCell ref="L5:O5"/>
    <mergeCell ref="P5:Q5"/>
    <mergeCell ref="T5:W5"/>
    <mergeCell ref="X5:Y5"/>
    <mergeCell ref="AB5:AE5"/>
    <mergeCell ref="AF5:AG5"/>
    <mergeCell ref="AJ5:AM5"/>
    <mergeCell ref="AN5:AO5"/>
    <mergeCell ref="AZ3:BA3"/>
    <mergeCell ref="BC3:BG3"/>
    <mergeCell ref="BH3:BI3"/>
    <mergeCell ref="BK3:BR3"/>
    <mergeCell ref="B1:BP1"/>
    <mergeCell ref="B2:BP2"/>
    <mergeCell ref="A3:F3"/>
    <mergeCell ref="G3:P3"/>
    <mergeCell ref="Q3:W3"/>
    <mergeCell ref="X3:Z3"/>
    <mergeCell ref="AA3:AB3"/>
    <mergeCell ref="AC3:AI3"/>
    <mergeCell ref="AJ3:AP3"/>
    <mergeCell ref="AR3:AY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6">
      <selection activeCell="BA33" sqref="BA33"/>
    </sheetView>
  </sheetViews>
  <sheetFormatPr defaultColWidth="9.00390625" defaultRowHeight="12.75"/>
  <cols>
    <col min="1" max="1" width="5.375" style="120" customWidth="1"/>
    <col min="2" max="2" width="18.875" style="130" customWidth="1"/>
    <col min="3" max="3" width="12.875" style="128" customWidth="1"/>
    <col min="4" max="13" width="9.125" style="124" customWidth="1"/>
    <col min="14" max="14" width="9.125" style="128" customWidth="1"/>
    <col min="15" max="15" width="5.625" style="127" customWidth="1"/>
    <col min="16" max="16384" width="9.125" style="128" customWidth="1"/>
  </cols>
  <sheetData>
    <row r="1" spans="2:15" s="116" customFormat="1" ht="22.5">
      <c r="B1" s="117" t="s">
        <v>25</v>
      </c>
      <c r="C1" s="116" t="s">
        <v>38</v>
      </c>
      <c r="D1" s="118" t="s">
        <v>100</v>
      </c>
      <c r="E1" s="118" t="s">
        <v>101</v>
      </c>
      <c r="F1" s="118" t="s">
        <v>102</v>
      </c>
      <c r="G1" s="118" t="s">
        <v>103</v>
      </c>
      <c r="H1" s="118" t="s">
        <v>100</v>
      </c>
      <c r="I1" s="118" t="s">
        <v>104</v>
      </c>
      <c r="J1" s="118" t="s">
        <v>105</v>
      </c>
      <c r="K1" s="118" t="s">
        <v>103</v>
      </c>
      <c r="L1" s="118" t="s">
        <v>106</v>
      </c>
      <c r="M1" s="118" t="s">
        <v>107</v>
      </c>
      <c r="N1" s="118" t="s">
        <v>108</v>
      </c>
      <c r="O1" s="119" t="s">
        <v>109</v>
      </c>
    </row>
    <row r="2" spans="1:15" ht="12.75">
      <c r="A2" s="120">
        <f>'[1]DD 25'!A14</f>
        <v>3</v>
      </c>
      <c r="B2" s="121" t="s">
        <v>110</v>
      </c>
      <c r="C2" s="121" t="s">
        <v>111</v>
      </c>
      <c r="D2" s="122">
        <f>'[1]DD 25'!T14</f>
        <v>0.4298611111111111</v>
      </c>
      <c r="E2" s="122">
        <f>'[1]DD 25'!W14</f>
        <v>0.4757291666666667</v>
      </c>
      <c r="F2" s="122">
        <f aca="true" t="shared" si="0" ref="F2:F21">E2-D2</f>
        <v>0.04586805555555562</v>
      </c>
      <c r="G2" s="123">
        <f aca="true" t="shared" si="1" ref="G2:G21">IF(F2=0,"",(13/F2)*0.041666667)</f>
        <v>11.80923552218015</v>
      </c>
      <c r="H2" s="122">
        <f aca="true" t="shared" si="2" ref="H2:H21">E2</f>
        <v>0.4757291666666667</v>
      </c>
      <c r="I2" s="122">
        <f>'[1]DD 25'!AF14</f>
        <v>0.5215972222222222</v>
      </c>
      <c r="J2" s="122">
        <f aca="true" t="shared" si="3" ref="J2:J21">I2-H2</f>
        <v>0.045868055555555454</v>
      </c>
      <c r="K2" s="123">
        <f aca="true" t="shared" si="4" ref="K2:K21">IF(J2=0,"",(13/J2)*0.041666667)</f>
        <v>11.809235522180193</v>
      </c>
      <c r="M2" s="125">
        <f aca="true" t="shared" si="5" ref="M2:M21">ABS(F2-J2)</f>
        <v>1.6653345369377348E-16</v>
      </c>
      <c r="N2" s="126">
        <f aca="true" t="shared" si="6" ref="N2:N21">L2+M2</f>
        <v>1.6653345369377348E-16</v>
      </c>
      <c r="O2" s="127">
        <v>55</v>
      </c>
    </row>
    <row r="3" spans="1:15" ht="12.75">
      <c r="A3" s="120">
        <f>'[1]DD 25'!A26</f>
        <v>9</v>
      </c>
      <c r="B3" s="121" t="s">
        <v>112</v>
      </c>
      <c r="C3" s="121" t="s">
        <v>113</v>
      </c>
      <c r="D3" s="122">
        <f>'[1]DD 25'!T26</f>
        <v>0.438194444444444</v>
      </c>
      <c r="E3" s="122">
        <f>'[1]DD 25'!W26</f>
        <v>0.4877314814814815</v>
      </c>
      <c r="F3" s="122">
        <f t="shared" si="0"/>
        <v>0.04953703703703749</v>
      </c>
      <c r="G3" s="123">
        <f t="shared" si="1"/>
        <v>10.934579526728871</v>
      </c>
      <c r="H3" s="122">
        <f t="shared" si="2"/>
        <v>0.4877314814814815</v>
      </c>
      <c r="I3" s="122">
        <f>'[1]DD 25'!AF26</f>
        <v>0.5373958333333334</v>
      </c>
      <c r="J3" s="122">
        <f t="shared" si="3"/>
        <v>0.04966435185185192</v>
      </c>
      <c r="K3" s="123">
        <f t="shared" si="4"/>
        <v>10.906548677324617</v>
      </c>
      <c r="M3" s="125">
        <f t="shared" si="5"/>
        <v>0.00012731481481442763</v>
      </c>
      <c r="N3" s="126">
        <f t="shared" si="6"/>
        <v>0.00012731481481442763</v>
      </c>
      <c r="O3" s="127">
        <v>54</v>
      </c>
    </row>
    <row r="4" spans="1:15" ht="12.75">
      <c r="A4" s="120">
        <f>'[1]DD 25'!A16</f>
        <v>4</v>
      </c>
      <c r="B4" s="121" t="s">
        <v>114</v>
      </c>
      <c r="C4" s="121" t="s">
        <v>115</v>
      </c>
      <c r="D4" s="122">
        <f>'[1]DD 25'!T16</f>
        <v>0.43125</v>
      </c>
      <c r="E4" s="122">
        <f>'[1]DD 25'!W16</f>
        <v>0.47502314814814817</v>
      </c>
      <c r="F4" s="122">
        <f t="shared" si="0"/>
        <v>0.043773148148148144</v>
      </c>
      <c r="G4" s="123">
        <f t="shared" si="1"/>
        <v>12.374405175674246</v>
      </c>
      <c r="H4" s="122">
        <f t="shared" si="2"/>
        <v>0.47502314814814817</v>
      </c>
      <c r="I4" s="122">
        <f>'[1]DD 25'!AF16</f>
        <v>0.518449074074074</v>
      </c>
      <c r="J4" s="122">
        <f t="shared" si="3"/>
        <v>0.04342592592592587</v>
      </c>
      <c r="K4" s="123">
        <f t="shared" si="4"/>
        <v>12.473347647761209</v>
      </c>
      <c r="M4" s="125">
        <f t="shared" si="5"/>
        <v>0.0003472222222222765</v>
      </c>
      <c r="N4" s="126">
        <f t="shared" si="6"/>
        <v>0.0003472222222222765</v>
      </c>
      <c r="O4" s="127">
        <v>53</v>
      </c>
    </row>
    <row r="5" spans="1:15" ht="12.75">
      <c r="A5" s="120">
        <f>'[1]DD 25'!A42</f>
        <v>17</v>
      </c>
      <c r="B5" s="121" t="s">
        <v>116</v>
      </c>
      <c r="C5" s="121" t="s">
        <v>117</v>
      </c>
      <c r="D5" s="122">
        <f>'[1]DD 25'!T42</f>
        <v>0.449305555555556</v>
      </c>
      <c r="E5" s="122">
        <f>'[1]DD 25'!W42</f>
        <v>0.49319444444444444</v>
      </c>
      <c r="F5" s="122">
        <f t="shared" si="0"/>
        <v>0.04388888888888842</v>
      </c>
      <c r="G5" s="123">
        <f t="shared" si="1"/>
        <v>12.341772250633042</v>
      </c>
      <c r="H5" s="122">
        <f t="shared" si="2"/>
        <v>0.49319444444444444</v>
      </c>
      <c r="I5" s="122">
        <f>'[1]DD 25'!AF42</f>
        <v>0.5367361111111111</v>
      </c>
      <c r="J5" s="122">
        <f t="shared" si="3"/>
        <v>0.043541666666666645</v>
      </c>
      <c r="K5" s="123">
        <f t="shared" si="4"/>
        <v>12.440191487081345</v>
      </c>
      <c r="M5" s="125">
        <f t="shared" si="5"/>
        <v>0.0003472222222217769</v>
      </c>
      <c r="N5" s="126">
        <f t="shared" si="6"/>
        <v>0.0003472222222217769</v>
      </c>
      <c r="O5" s="127">
        <v>52</v>
      </c>
    </row>
    <row r="6" spans="1:15" ht="12.75">
      <c r="A6" s="120">
        <f>'[1]DD 25'!A50</f>
        <v>21</v>
      </c>
      <c r="B6" s="121" t="s">
        <v>118</v>
      </c>
      <c r="C6" s="121" t="s">
        <v>119</v>
      </c>
      <c r="D6" s="122">
        <f>'[1]DD 25'!T50</f>
        <v>0.454861111111111</v>
      </c>
      <c r="E6" s="122">
        <f>'[1]DD 25'!W50</f>
        <v>0.5064699074074074</v>
      </c>
      <c r="F6" s="122">
        <f t="shared" si="0"/>
        <v>0.05160879629629639</v>
      </c>
      <c r="G6" s="123">
        <f t="shared" si="1"/>
        <v>10.49562690612243</v>
      </c>
      <c r="H6" s="122">
        <f t="shared" si="2"/>
        <v>0.5064699074074074</v>
      </c>
      <c r="I6" s="122">
        <f>'[1]DD 25'!AF50</f>
        <v>0.5585763888888889</v>
      </c>
      <c r="J6" s="122">
        <f t="shared" si="3"/>
        <v>0.05210648148148156</v>
      </c>
      <c r="K6" s="123">
        <f t="shared" si="4"/>
        <v>10.395379914349162</v>
      </c>
      <c r="M6" s="125">
        <f t="shared" si="5"/>
        <v>0.0004976851851851705</v>
      </c>
      <c r="N6" s="126">
        <f t="shared" si="6"/>
        <v>0.0004976851851851705</v>
      </c>
      <c r="O6" s="127">
        <v>51</v>
      </c>
    </row>
    <row r="7" spans="1:15" ht="12.75">
      <c r="A7" s="120">
        <f>'[1]DD 25'!A18</f>
        <v>5</v>
      </c>
      <c r="B7" s="121" t="s">
        <v>120</v>
      </c>
      <c r="C7" s="121" t="s">
        <v>121</v>
      </c>
      <c r="D7" s="122">
        <f>'[1]DD 25'!T18</f>
        <v>0.432638888888889</v>
      </c>
      <c r="E7" s="122">
        <f>'[1]DD 25'!W18</f>
        <v>0.4750347222222222</v>
      </c>
      <c r="F7" s="122">
        <f t="shared" si="0"/>
        <v>0.04239583333333319</v>
      </c>
      <c r="G7" s="123">
        <f t="shared" si="1"/>
        <v>12.77641287862412</v>
      </c>
      <c r="H7" s="122">
        <f t="shared" si="2"/>
        <v>0.4750347222222222</v>
      </c>
      <c r="I7" s="122">
        <f>'[1]DD 25'!AF18</f>
        <v>0.5182638888888889</v>
      </c>
      <c r="J7" s="122">
        <f t="shared" si="3"/>
        <v>0.04322916666666665</v>
      </c>
      <c r="K7" s="123">
        <f t="shared" si="4"/>
        <v>12.530120582168678</v>
      </c>
      <c r="M7" s="125">
        <f t="shared" si="5"/>
        <v>0.0008333333333334636</v>
      </c>
      <c r="N7" s="126">
        <f t="shared" si="6"/>
        <v>0.0008333333333334636</v>
      </c>
      <c r="O7" s="127">
        <v>50</v>
      </c>
    </row>
    <row r="8" spans="1:15" ht="12.75">
      <c r="A8" s="120">
        <f>'[1]DD 25'!A10</f>
        <v>1</v>
      </c>
      <c r="B8" s="121" t="s">
        <v>122</v>
      </c>
      <c r="C8" s="121" t="s">
        <v>123</v>
      </c>
      <c r="D8" s="122">
        <f>'[1]DD 25'!T10</f>
        <v>0.4270833333333333</v>
      </c>
      <c r="E8" s="122">
        <f>'[1]DD 25'!W10</f>
        <v>0.47650462962962964</v>
      </c>
      <c r="F8" s="122">
        <f t="shared" si="0"/>
        <v>0.049421296296296324</v>
      </c>
      <c r="G8" s="123">
        <f t="shared" si="1"/>
        <v>10.960187441311467</v>
      </c>
      <c r="H8" s="122">
        <f t="shared" si="2"/>
        <v>0.47650462962962964</v>
      </c>
      <c r="I8" s="122">
        <f>'[1]DD 25'!AF10</f>
        <v>0.5250578703703704</v>
      </c>
      <c r="J8" s="122">
        <f t="shared" si="3"/>
        <v>0.0485532407407408</v>
      </c>
      <c r="K8" s="123">
        <f t="shared" si="4"/>
        <v>11.156138349082227</v>
      </c>
      <c r="M8" s="125">
        <f t="shared" si="5"/>
        <v>0.0008680555555555247</v>
      </c>
      <c r="N8" s="126">
        <f t="shared" si="6"/>
        <v>0.0008680555555555247</v>
      </c>
      <c r="O8" s="127">
        <v>49</v>
      </c>
    </row>
    <row r="9" spans="1:15" ht="12.75">
      <c r="A9" s="120">
        <f>'[1]DD 25'!A48</f>
        <v>20</v>
      </c>
      <c r="B9" s="121" t="s">
        <v>124</v>
      </c>
      <c r="C9" s="121" t="s">
        <v>125</v>
      </c>
      <c r="D9" s="122">
        <f>'[1]DD 25'!T48</f>
        <v>0.453472222222222</v>
      </c>
      <c r="E9" s="122">
        <f>'[1]DD 25'!W48</f>
        <v>0.5064467592592593</v>
      </c>
      <c r="F9" s="122">
        <f t="shared" si="0"/>
        <v>0.052974537037037306</v>
      </c>
      <c r="G9" s="123">
        <f t="shared" si="1"/>
        <v>10.225038316451771</v>
      </c>
      <c r="H9" s="122">
        <f t="shared" si="2"/>
        <v>0.5064467592592593</v>
      </c>
      <c r="I9" s="122">
        <f>'[1]DD 25'!AF48</f>
        <v>0.5584722222222221</v>
      </c>
      <c r="J9" s="122">
        <f t="shared" si="3"/>
        <v>0.05202546296296284</v>
      </c>
      <c r="K9" s="123">
        <f t="shared" si="4"/>
        <v>10.411568492636286</v>
      </c>
      <c r="M9" s="125">
        <f t="shared" si="5"/>
        <v>0.000949074074074463</v>
      </c>
      <c r="N9" s="126">
        <f t="shared" si="6"/>
        <v>0.000949074074074463</v>
      </c>
      <c r="O9" s="127">
        <v>48</v>
      </c>
    </row>
    <row r="10" spans="1:15" ht="12.75">
      <c r="A10" s="120">
        <f>'[1]DD 25'!A12</f>
        <v>2</v>
      </c>
      <c r="B10" s="121" t="s">
        <v>126</v>
      </c>
      <c r="C10" s="121" t="s">
        <v>127</v>
      </c>
      <c r="D10" s="122">
        <f>'[1]DD 25'!T12</f>
        <v>0.4284722222222222</v>
      </c>
      <c r="E10" s="122">
        <f>'[1]DD 25'!W12</f>
        <v>0.47637731481481477</v>
      </c>
      <c r="F10" s="122">
        <f t="shared" si="0"/>
        <v>0.04790509259259257</v>
      </c>
      <c r="G10" s="123">
        <f t="shared" si="1"/>
        <v>11.307079095047118</v>
      </c>
      <c r="H10" s="122">
        <f t="shared" si="2"/>
        <v>0.47637731481481477</v>
      </c>
      <c r="I10" s="122">
        <f>'[1]DD 25'!AF12</f>
        <v>0.5253935185185185</v>
      </c>
      <c r="J10" s="122">
        <f t="shared" si="3"/>
        <v>0.04901620370370369</v>
      </c>
      <c r="K10" s="123">
        <f t="shared" si="4"/>
        <v>11.05076750280992</v>
      </c>
      <c r="M10" s="125">
        <f t="shared" si="5"/>
        <v>0.0011111111111111183</v>
      </c>
      <c r="N10" s="126">
        <f t="shared" si="6"/>
        <v>0.0011111111111111183</v>
      </c>
      <c r="O10" s="127">
        <v>47</v>
      </c>
    </row>
    <row r="11" spans="1:15" ht="12.75">
      <c r="A11" s="120">
        <f>'[1]DD 25'!A56</f>
        <v>24</v>
      </c>
      <c r="B11" s="121" t="s">
        <v>128</v>
      </c>
      <c r="C11" s="121" t="s">
        <v>129</v>
      </c>
      <c r="D11" s="122">
        <f>'[1]DD 25'!T56</f>
        <v>0.459027777777778</v>
      </c>
      <c r="E11" s="122">
        <f>'[1]DD 25'!W56</f>
        <v>0.5036689814814815</v>
      </c>
      <c r="F11" s="122">
        <f t="shared" si="0"/>
        <v>0.04464120370370356</v>
      </c>
      <c r="G11" s="123">
        <f t="shared" si="1"/>
        <v>12.133782829764105</v>
      </c>
      <c r="H11" s="122">
        <f t="shared" si="2"/>
        <v>0.5036689814814815</v>
      </c>
      <c r="I11" s="122">
        <f>'[1]DD 25'!AF56</f>
        <v>0.5494328703703704</v>
      </c>
      <c r="J11" s="122">
        <f t="shared" si="3"/>
        <v>0.045763888888888826</v>
      </c>
      <c r="K11" s="123">
        <f t="shared" si="4"/>
        <v>11.836115420940835</v>
      </c>
      <c r="M11" s="125">
        <f t="shared" si="5"/>
        <v>0.0011226851851852682</v>
      </c>
      <c r="N11" s="126">
        <f t="shared" si="6"/>
        <v>0.0011226851851852682</v>
      </c>
      <c r="O11" s="127">
        <v>46</v>
      </c>
    </row>
    <row r="12" spans="1:15" ht="12.75">
      <c r="A12" s="120">
        <f>'[1]DD 25'!A52</f>
        <v>22</v>
      </c>
      <c r="B12" s="121" t="s">
        <v>130</v>
      </c>
      <c r="C12" s="121" t="s">
        <v>131</v>
      </c>
      <c r="D12" s="122">
        <f>'[1]DD 25'!T52</f>
        <v>0.45625</v>
      </c>
      <c r="E12" s="122">
        <f>'[1]DD 25'!W52</f>
        <v>0.4956481481481481</v>
      </c>
      <c r="F12" s="122">
        <f t="shared" si="0"/>
        <v>0.03939814814814813</v>
      </c>
      <c r="G12" s="123">
        <f t="shared" si="1"/>
        <v>13.748531249823744</v>
      </c>
      <c r="H12" s="122">
        <f t="shared" si="2"/>
        <v>0.4956481481481481</v>
      </c>
      <c r="I12" s="122">
        <f>'[1]DD 25'!AF52</f>
        <v>0.5363078703703704</v>
      </c>
      <c r="J12" s="122">
        <f t="shared" si="3"/>
        <v>0.040659722222222305</v>
      </c>
      <c r="K12" s="123">
        <f t="shared" si="4"/>
        <v>13.32194716037572</v>
      </c>
      <c r="M12" s="125">
        <f t="shared" si="5"/>
        <v>0.0012615740740741788</v>
      </c>
      <c r="N12" s="126">
        <f t="shared" si="6"/>
        <v>0.0012615740740741788</v>
      </c>
      <c r="O12" s="127">
        <v>45</v>
      </c>
    </row>
    <row r="13" spans="1:15" ht="12.75">
      <c r="A13" s="120">
        <f>'[1]DD 25'!A22</f>
        <v>7</v>
      </c>
      <c r="B13" s="121" t="s">
        <v>132</v>
      </c>
      <c r="C13" s="121" t="s">
        <v>133</v>
      </c>
      <c r="D13" s="122">
        <f>'[1]DD 25'!T22</f>
        <v>0.435416666666667</v>
      </c>
      <c r="E13" s="122">
        <f>'[1]DD 25'!W22</f>
        <v>0.4811342592592593</v>
      </c>
      <c r="F13" s="122">
        <f t="shared" si="0"/>
        <v>0.04571759259259228</v>
      </c>
      <c r="G13" s="123">
        <f t="shared" si="1"/>
        <v>11.848101360607673</v>
      </c>
      <c r="H13" s="122">
        <f t="shared" si="2"/>
        <v>0.4811342592592593</v>
      </c>
      <c r="I13" s="122">
        <f>'[1]DD 25'!AF22</f>
        <v>0.5254629629629629</v>
      </c>
      <c r="J13" s="122">
        <f t="shared" si="3"/>
        <v>0.04432870370370362</v>
      </c>
      <c r="K13" s="123">
        <f t="shared" si="4"/>
        <v>12.219321246579657</v>
      </c>
      <c r="L13" s="122"/>
      <c r="M13" s="125">
        <f t="shared" si="5"/>
        <v>0.001388888888888662</v>
      </c>
      <c r="N13" s="126">
        <f t="shared" si="6"/>
        <v>0.001388888888888662</v>
      </c>
      <c r="O13" s="127">
        <v>44</v>
      </c>
    </row>
    <row r="14" spans="1:15" ht="12.75">
      <c r="A14" s="120">
        <f>'[1]DD 25'!A20</f>
        <v>6</v>
      </c>
      <c r="B14" s="121" t="s">
        <v>134</v>
      </c>
      <c r="C14" s="121" t="s">
        <v>135</v>
      </c>
      <c r="D14" s="122">
        <f>'[1]DD 25'!T20</f>
        <v>0.434027777777778</v>
      </c>
      <c r="E14" s="122">
        <f>'[1]DD 25'!W20</f>
        <v>0.4811111111111111</v>
      </c>
      <c r="F14" s="122">
        <f t="shared" si="0"/>
        <v>0.04708333333333309</v>
      </c>
      <c r="G14" s="123">
        <f t="shared" si="1"/>
        <v>11.50442487079652</v>
      </c>
      <c r="H14" s="122">
        <f t="shared" si="2"/>
        <v>0.4811111111111111</v>
      </c>
      <c r="I14" s="122">
        <f>'[1]DD 25'!AF20</f>
        <v>0.5250810185185185</v>
      </c>
      <c r="J14" s="122">
        <f t="shared" si="3"/>
        <v>0.043969907407407416</v>
      </c>
      <c r="K14" s="123">
        <f t="shared" si="4"/>
        <v>12.319031422584889</v>
      </c>
      <c r="L14" s="122"/>
      <c r="M14" s="125">
        <f t="shared" si="5"/>
        <v>0.0031134259259256725</v>
      </c>
      <c r="N14" s="126">
        <f t="shared" si="6"/>
        <v>0.0031134259259256725</v>
      </c>
      <c r="O14" s="127">
        <v>43</v>
      </c>
    </row>
    <row r="15" spans="1:15" ht="12.75">
      <c r="A15" s="120">
        <f>'[1]DD 25'!A46</f>
        <v>19</v>
      </c>
      <c r="B15" s="121" t="s">
        <v>136</v>
      </c>
      <c r="C15" s="121" t="s">
        <v>137</v>
      </c>
      <c r="D15" s="122">
        <f>'[1]DD 25'!T46</f>
        <v>0.452083333333333</v>
      </c>
      <c r="E15" s="122">
        <f>'[1]DD 25'!W46</f>
        <v>0.5064351851851852</v>
      </c>
      <c r="F15" s="122">
        <f t="shared" si="0"/>
        <v>0.05435185185185215</v>
      </c>
      <c r="G15" s="123">
        <f t="shared" si="1"/>
        <v>9.965928529471835</v>
      </c>
      <c r="H15" s="122">
        <f t="shared" si="2"/>
        <v>0.5064351851851852</v>
      </c>
      <c r="I15" s="122">
        <f>'[1]DD 25'!AF46</f>
        <v>0.5571759259259259</v>
      </c>
      <c r="J15" s="122">
        <f t="shared" si="3"/>
        <v>0.05074074074074075</v>
      </c>
      <c r="K15" s="123">
        <f t="shared" si="4"/>
        <v>10.675182567153282</v>
      </c>
      <c r="M15" s="125">
        <f t="shared" si="5"/>
        <v>0.003611111111111398</v>
      </c>
      <c r="N15" s="126">
        <f t="shared" si="6"/>
        <v>0.003611111111111398</v>
      </c>
      <c r="O15" s="127">
        <v>42</v>
      </c>
    </row>
    <row r="16" spans="1:15" ht="12.75">
      <c r="A16" s="120">
        <f>'[1]DD 25'!A58</f>
        <v>25</v>
      </c>
      <c r="B16" s="121" t="s">
        <v>138</v>
      </c>
      <c r="C16" s="121" t="s">
        <v>139</v>
      </c>
      <c r="D16" s="122">
        <f>'[1]DD 25'!T58</f>
        <v>0.460416666666666</v>
      </c>
      <c r="E16" s="122">
        <f>'[1]DD 25'!W58</f>
        <v>0.5064814814814814</v>
      </c>
      <c r="F16" s="122">
        <f t="shared" si="0"/>
        <v>0.04606481481481545</v>
      </c>
      <c r="G16" s="123">
        <f t="shared" si="1"/>
        <v>11.758794063919435</v>
      </c>
      <c r="H16" s="122">
        <f t="shared" si="2"/>
        <v>0.5064814814814814</v>
      </c>
      <c r="I16" s="122">
        <f>'[1]DD 25'!AF58</f>
        <v>0.5563078703703704</v>
      </c>
      <c r="J16" s="122">
        <f t="shared" si="3"/>
        <v>0.04982638888888902</v>
      </c>
      <c r="K16" s="123">
        <f t="shared" si="4"/>
        <v>10.871080226341434</v>
      </c>
      <c r="M16" s="125">
        <f t="shared" si="5"/>
        <v>0.0037615740740735704</v>
      </c>
      <c r="N16" s="126">
        <f t="shared" si="6"/>
        <v>0.0037615740740735704</v>
      </c>
      <c r="O16" s="127">
        <v>41</v>
      </c>
    </row>
    <row r="17" spans="1:15" ht="12.75">
      <c r="A17" s="120">
        <f>'[1]DD 25'!A32</f>
        <v>12</v>
      </c>
      <c r="B17" s="121" t="s">
        <v>140</v>
      </c>
      <c r="C17" s="121" t="s">
        <v>141</v>
      </c>
      <c r="D17" s="122">
        <f>'[1]DD 25'!T32</f>
        <v>0.442361111111111</v>
      </c>
      <c r="E17" s="122">
        <f>'[1]DD 25'!W32</f>
        <v>0.4928819444444445</v>
      </c>
      <c r="F17" s="122">
        <f t="shared" si="0"/>
        <v>0.050520833333333515</v>
      </c>
      <c r="G17" s="123">
        <f t="shared" si="1"/>
        <v>10.72164957030924</v>
      </c>
      <c r="H17" s="122">
        <f t="shared" si="2"/>
        <v>0.4928819444444445</v>
      </c>
      <c r="I17" s="122">
        <f>'[1]DD 25'!AF32</f>
        <v>0.5475462962962964</v>
      </c>
      <c r="J17" s="122">
        <f t="shared" si="3"/>
        <v>0.05466435185185187</v>
      </c>
      <c r="K17" s="123">
        <f t="shared" si="4"/>
        <v>9.90895625119627</v>
      </c>
      <c r="M17" s="125">
        <f t="shared" si="5"/>
        <v>0.004143518518518352</v>
      </c>
      <c r="N17" s="126">
        <f t="shared" si="6"/>
        <v>0.004143518518518352</v>
      </c>
      <c r="O17" s="127">
        <v>40</v>
      </c>
    </row>
    <row r="18" spans="1:15" ht="12.75">
      <c r="A18" s="120">
        <f>'[1]DD 25'!A44</f>
        <v>18</v>
      </c>
      <c r="B18" s="121" t="s">
        <v>142</v>
      </c>
      <c r="C18" s="121" t="s">
        <v>143</v>
      </c>
      <c r="D18" s="122">
        <f>'[1]DD 25'!T44</f>
        <v>0.450694444444444</v>
      </c>
      <c r="E18" s="122">
        <f>'[1]DD 25'!W44</f>
        <v>0.4931828703703704</v>
      </c>
      <c r="F18" s="122">
        <f t="shared" si="0"/>
        <v>0.04248842592592639</v>
      </c>
      <c r="G18" s="123">
        <f t="shared" si="1"/>
        <v>12.74856997395791</v>
      </c>
      <c r="H18" s="122">
        <f t="shared" si="2"/>
        <v>0.4931828703703704</v>
      </c>
      <c r="I18" s="122">
        <f>'[1]DD 25'!AF44</f>
        <v>0.5374074074074074</v>
      </c>
      <c r="J18" s="122">
        <f t="shared" si="3"/>
        <v>0.04422453703703705</v>
      </c>
      <c r="K18" s="123">
        <f t="shared" si="4"/>
        <v>12.248102688929595</v>
      </c>
      <c r="L18" s="122">
        <v>0.003472222222222222</v>
      </c>
      <c r="M18" s="125">
        <f t="shared" si="5"/>
        <v>0.0017361111111106609</v>
      </c>
      <c r="N18" s="126">
        <f t="shared" si="6"/>
        <v>0.005208333333332883</v>
      </c>
      <c r="O18" s="127">
        <v>39</v>
      </c>
    </row>
    <row r="19" spans="1:15" ht="12.75">
      <c r="A19" s="120">
        <f>'[1]DD 25'!A36</f>
        <v>14</v>
      </c>
      <c r="B19" s="121" t="s">
        <v>144</v>
      </c>
      <c r="C19" s="121" t="s">
        <v>145</v>
      </c>
      <c r="D19" s="122">
        <f>'[1]DD 25'!T36</f>
        <v>0.445138888888889</v>
      </c>
      <c r="E19" s="122">
        <f>'[1]DD 25'!W36</f>
        <v>0.4928472222222222</v>
      </c>
      <c r="F19" s="122">
        <f t="shared" si="0"/>
        <v>0.04770833333333324</v>
      </c>
      <c r="G19" s="123">
        <f t="shared" si="1"/>
        <v>11.35371188122273</v>
      </c>
      <c r="H19" s="122">
        <f t="shared" si="2"/>
        <v>0.4928472222222222</v>
      </c>
      <c r="I19" s="122">
        <f>'[1]DD 25'!AF36</f>
        <v>0.5475694444444444</v>
      </c>
      <c r="J19" s="122">
        <f t="shared" si="3"/>
        <v>0.05472222222222223</v>
      </c>
      <c r="K19" s="123">
        <f t="shared" si="4"/>
        <v>9.89847723654822</v>
      </c>
      <c r="M19" s="125">
        <f t="shared" si="5"/>
        <v>0.007013888888888986</v>
      </c>
      <c r="N19" s="126">
        <f t="shared" si="6"/>
        <v>0.007013888888888986</v>
      </c>
      <c r="O19" s="127">
        <v>38</v>
      </c>
    </row>
    <row r="20" spans="1:15" ht="12.75">
      <c r="A20" s="120">
        <f>'[1]DD 25'!A28</f>
        <v>10</v>
      </c>
      <c r="B20" s="121" t="s">
        <v>146</v>
      </c>
      <c r="C20" s="121" t="s">
        <v>147</v>
      </c>
      <c r="D20" s="122">
        <f>'[1]DD 25'!T28</f>
        <v>0.439583333333333</v>
      </c>
      <c r="E20" s="122">
        <f>'[1]DD 25'!W28</f>
        <v>0.4908564814814815</v>
      </c>
      <c r="F20" s="122">
        <f t="shared" si="0"/>
        <v>0.051273148148148484</v>
      </c>
      <c r="G20" s="123">
        <f t="shared" si="1"/>
        <v>10.564334170293384</v>
      </c>
      <c r="H20" s="122">
        <f t="shared" si="2"/>
        <v>0.4908564814814815</v>
      </c>
      <c r="I20" s="122">
        <f>'[1]DD 25'!AF28</f>
        <v>0.5333912037037037</v>
      </c>
      <c r="J20" s="122">
        <f t="shared" si="3"/>
        <v>0.042534722222222265</v>
      </c>
      <c r="K20" s="123">
        <f t="shared" si="4"/>
        <v>12.734693979428558</v>
      </c>
      <c r="M20" s="125">
        <f t="shared" si="5"/>
        <v>0.008738425925926219</v>
      </c>
      <c r="N20" s="126">
        <f t="shared" si="6"/>
        <v>0.008738425925926219</v>
      </c>
      <c r="O20" s="127">
        <v>37</v>
      </c>
    </row>
    <row r="21" spans="1:15" ht="12.75">
      <c r="A21" s="120">
        <f>'[1]DD 25'!A24</f>
        <v>8</v>
      </c>
      <c r="B21" s="121" t="s">
        <v>148</v>
      </c>
      <c r="C21" s="121" t="s">
        <v>149</v>
      </c>
      <c r="D21" s="122">
        <f>'[1]DD 25'!T24</f>
        <v>0.436805555555556</v>
      </c>
      <c r="E21" s="122">
        <f>'[1]DD 25'!W24</f>
        <v>0.47637731481481477</v>
      </c>
      <c r="F21" s="122">
        <f t="shared" si="0"/>
        <v>0.039571759259258765</v>
      </c>
      <c r="G21" s="123">
        <f t="shared" si="1"/>
        <v>13.688213037262528</v>
      </c>
      <c r="H21" s="122">
        <f t="shared" si="2"/>
        <v>0.47637731481481477</v>
      </c>
      <c r="I21" s="122">
        <f>'[1]DD 25'!AF24</f>
        <v>0.5333449074074074</v>
      </c>
      <c r="J21" s="122">
        <f t="shared" si="3"/>
        <v>0.0569675925925926</v>
      </c>
      <c r="K21" s="123">
        <f t="shared" si="4"/>
        <v>9.508330023242582</v>
      </c>
      <c r="M21" s="125">
        <f t="shared" si="5"/>
        <v>0.017395833333333832</v>
      </c>
      <c r="N21" s="126">
        <f t="shared" si="6"/>
        <v>0.017395833333333832</v>
      </c>
      <c r="O21" s="127">
        <v>36</v>
      </c>
    </row>
    <row r="23" spans="1:14" ht="38.25" customHeight="1">
      <c r="A23" s="129" t="s">
        <v>150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</row>
    <row r="27" ht="12.75">
      <c r="B27" s="128" t="s">
        <v>151</v>
      </c>
    </row>
    <row r="28" spans="1:14" ht="12.75">
      <c r="A28" s="120">
        <f>'[1]DD 25'!A30</f>
        <v>11</v>
      </c>
      <c r="B28" s="121" t="s">
        <v>152</v>
      </c>
      <c r="C28" s="121" t="s">
        <v>153</v>
      </c>
      <c r="D28" s="122">
        <f>'[1]DD 25'!T30</f>
        <v>0.440972222222222</v>
      </c>
      <c r="E28" s="122">
        <f>'[1]DD 25'!W30</f>
        <v>0.4929050925925926</v>
      </c>
      <c r="F28" s="122">
        <f>E28-D28</f>
        <v>0.05193287037037059</v>
      </c>
      <c r="G28" s="123">
        <f>IF(F28=0,"",(13/F28)*0.041666667)</f>
        <v>10.430131574414933</v>
      </c>
      <c r="H28" s="122">
        <f>E28</f>
        <v>0.4929050925925926</v>
      </c>
      <c r="I28" s="122">
        <f>'[1]DD 25'!AF30</f>
        <v>0.5475462962962964</v>
      </c>
      <c r="J28" s="122">
        <f>I28-H28</f>
        <v>0.05464120370370379</v>
      </c>
      <c r="K28" s="123">
        <f>IF(J28=0,"",(13/J28)*0.041666667)</f>
        <v>9.913154072103353</v>
      </c>
      <c r="M28" s="125">
        <f>ABS(F28-J28)</f>
        <v>0.0027083333333332016</v>
      </c>
      <c r="N28" s="126">
        <f>L28+M28</f>
        <v>0.0027083333333332016</v>
      </c>
    </row>
    <row r="29" spans="1:14" ht="12.75">
      <c r="A29" s="120">
        <f>'[1]DD 25'!A34</f>
        <v>13</v>
      </c>
      <c r="B29" s="121" t="s">
        <v>154</v>
      </c>
      <c r="C29" s="121" t="s">
        <v>155</v>
      </c>
      <c r="D29" s="122">
        <f>'[1]DD 25'!T34</f>
        <v>0.44375</v>
      </c>
      <c r="E29" s="122">
        <f>'[1]DD 25'!W34</f>
        <v>0.49287037037037035</v>
      </c>
      <c r="F29" s="122">
        <f>E29-D29</f>
        <v>0.04912037037037037</v>
      </c>
      <c r="G29" s="123">
        <f>IF(F29=0,"",(13/F29)*0.041666667)</f>
        <v>11.027332793213949</v>
      </c>
      <c r="H29" s="122">
        <f>E29</f>
        <v>0.49287037037037035</v>
      </c>
      <c r="I29" s="122">
        <f>'[1]DD 25'!AF34</f>
        <v>0.5475578703703704</v>
      </c>
      <c r="J29" s="122">
        <f>I29-H29</f>
        <v>0.054687500000000056</v>
      </c>
      <c r="K29" s="123">
        <f>IF(J29=0,"",(13/J29)*0.041666667)</f>
        <v>9.90476198399999</v>
      </c>
      <c r="M29" s="125">
        <f>ABS(F29-J29)</f>
        <v>0.005567129629629686</v>
      </c>
      <c r="N29" s="126">
        <f>L29+M29</f>
        <v>0.005567129629629686</v>
      </c>
    </row>
    <row r="30" spans="1:14" ht="12.75">
      <c r="A30" s="120">
        <f>'[1]DD 25'!A38</f>
        <v>15</v>
      </c>
      <c r="B30" s="121" t="s">
        <v>156</v>
      </c>
      <c r="C30" s="121" t="s">
        <v>157</v>
      </c>
      <c r="D30" s="122">
        <f>'[1]DD 25'!T38</f>
        <v>0.446527777777778</v>
      </c>
      <c r="E30" s="122">
        <f>'[1]DD 25'!W38</f>
        <v>0.49317129629629625</v>
      </c>
      <c r="F30" s="122">
        <f>E30-D30</f>
        <v>0.04664351851851822</v>
      </c>
      <c r="G30" s="123">
        <f>IF(F30=0,"",(13/F30)*0.041666667)</f>
        <v>11.61290331870975</v>
      </c>
      <c r="H30" s="122">
        <f>E30</f>
        <v>0.49317129629629625</v>
      </c>
      <c r="I30" s="122">
        <f>'[1]DD 25'!AF38</f>
        <v>0.5480092592592593</v>
      </c>
      <c r="J30" s="122">
        <f>I30-H30</f>
        <v>0.054837962962963005</v>
      </c>
      <c r="K30" s="123">
        <f>IF(J30=0,"",(13/J30)*0.041666667)</f>
        <v>9.877585558125784</v>
      </c>
      <c r="M30" s="125">
        <f>ABS(F30-J30)</f>
        <v>0.008194444444444782</v>
      </c>
      <c r="N30" s="126">
        <f>L30+M30</f>
        <v>0.008194444444444782</v>
      </c>
    </row>
    <row r="31" spans="1:14" ht="12.75">
      <c r="A31" s="120">
        <f>'[1]DD 25'!A40</f>
        <v>16</v>
      </c>
      <c r="B31" s="121" t="s">
        <v>158</v>
      </c>
      <c r="C31" s="121" t="s">
        <v>159</v>
      </c>
      <c r="D31" s="122">
        <f>'[1]DD 25'!T40</f>
        <v>0.447916666666667</v>
      </c>
      <c r="E31" s="122">
        <f>'[1]DD 25'!W40</f>
        <v>0.4935185185185185</v>
      </c>
      <c r="F31" s="122">
        <f>E31-D31</f>
        <v>0.045601851851851505</v>
      </c>
      <c r="G31" s="123">
        <f>IF(F31=0,"",(13/F31)*0.041666667)</f>
        <v>11.878172683857956</v>
      </c>
      <c r="H31" s="122">
        <f>E31</f>
        <v>0.4935185185185185</v>
      </c>
      <c r="I31" s="122">
        <f>'[1]DD 25'!AF40</f>
        <v>0.5480208333333333</v>
      </c>
      <c r="J31" s="122">
        <f>I31-H31</f>
        <v>0.05450231481481477</v>
      </c>
      <c r="K31" s="123">
        <f>IF(J31=0,"",(13/J31)*0.041666667)</f>
        <v>9.938415879040145</v>
      </c>
      <c r="M31" s="125">
        <f>ABS(F31-J31)</f>
        <v>0.008900462962963263</v>
      </c>
      <c r="N31" s="126">
        <f>L31+M31</f>
        <v>0.008900462962963263</v>
      </c>
    </row>
    <row r="32" spans="1:14" ht="12.75">
      <c r="A32" s="120">
        <f>'[1]DD 25'!A54</f>
        <v>23</v>
      </c>
      <c r="B32" s="121" t="s">
        <v>160</v>
      </c>
      <c r="C32" s="121" t="s">
        <v>161</v>
      </c>
      <c r="D32" s="122">
        <f>'[1]DD 25'!T54</f>
        <v>0.457638888888889</v>
      </c>
      <c r="E32" s="122">
        <f>'[1]DD 25'!W54</f>
        <v>0.5029976851851852</v>
      </c>
      <c r="F32" s="122">
        <f>E32-D32</f>
        <v>0.04535879629629619</v>
      </c>
      <c r="G32" s="123">
        <f>IF(F32=0,"",(13/F32)*0.041666667)</f>
        <v>11.941821988874741</v>
      </c>
      <c r="H32" s="122">
        <f>E32</f>
        <v>0.5029976851851852</v>
      </c>
      <c r="I32" s="122">
        <f>'[1]DD 25'!AF54</f>
        <v>0.5485532407407407</v>
      </c>
      <c r="J32" s="122">
        <f>I32-H32</f>
        <v>0.04555555555555557</v>
      </c>
      <c r="K32" s="123">
        <f>IF(J32=0,"",(13/J32)*0.041666667)</f>
        <v>11.89024399756097</v>
      </c>
      <c r="M32" s="125">
        <f>ABS(F32-J32)</f>
        <v>0.00019675925925938254</v>
      </c>
      <c r="N32" s="126">
        <f>L32+M32</f>
        <v>0.00019675925925938254</v>
      </c>
    </row>
  </sheetData>
  <mergeCells count="1">
    <mergeCell ref="A23:N2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terber.a</dc:creator>
  <cp:keywords/>
  <dc:description/>
  <cp:lastModifiedBy>terber.a</cp:lastModifiedBy>
  <dcterms:created xsi:type="dcterms:W3CDTF">2005-05-22T22:28:54Z</dcterms:created>
  <dcterms:modified xsi:type="dcterms:W3CDTF">2005-05-22T22:30:31Z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