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firstSheet="22" activeTab="31"/>
  </bookViews>
  <sheets>
    <sheet name="Rakvice Z" sheetId="1" r:id="rId1"/>
    <sheet name="Rakvice L" sheetId="2" r:id="rId2"/>
    <sheet name="Rakvice S" sheetId="3" r:id="rId3"/>
    <sheet name="Rakvice ST" sheetId="4" r:id="rId4"/>
    <sheet name="Třebušín Z" sheetId="5" r:id="rId5"/>
    <sheet name="Třebušín L" sheetId="6" r:id="rId6"/>
    <sheet name="Třebušín ST" sheetId="7" r:id="rId7"/>
    <sheet name="Sloup Z" sheetId="8" r:id="rId8"/>
    <sheet name="Sloup L" sheetId="9" r:id="rId9"/>
    <sheet name="Sloup S" sheetId="10" r:id="rId10"/>
    <sheet name="Zelčín Z" sheetId="11" r:id="rId11"/>
    <sheet name="Zelčín L" sheetId="12" r:id="rId12"/>
    <sheet name="Zelčín S" sheetId="13" r:id="rId13"/>
    <sheet name="Bělohrad Z" sheetId="14" r:id="rId14"/>
    <sheet name="Bělohrad L" sheetId="15" r:id="rId15"/>
    <sheet name="Mníšek L" sheetId="16" r:id="rId16"/>
    <sheet name="Mníšek S" sheetId="17" r:id="rId17"/>
    <sheet name="Mníšek ST" sheetId="18" r:id="rId18"/>
    <sheet name="Paseky Z" sheetId="19" r:id="rId19"/>
    <sheet name="Paseky L" sheetId="20" r:id="rId20"/>
    <sheet name="Paseky S" sheetId="21" r:id="rId21"/>
    <sheet name="Vilémov Z" sheetId="22" r:id="rId22"/>
    <sheet name="Vilémov L" sheetId="23" r:id="rId23"/>
    <sheet name="Vilémov S" sheetId="24" r:id="rId24"/>
    <sheet name="Most Z" sheetId="25" r:id="rId25"/>
    <sheet name="Most L" sheetId="26" r:id="rId26"/>
    <sheet name="Most S" sheetId="27" r:id="rId27"/>
    <sheet name="Most ST" sheetId="28" r:id="rId28"/>
    <sheet name="Most T" sheetId="29" r:id="rId29"/>
    <sheet name="Z" sheetId="30" r:id="rId30"/>
    <sheet name="L" sheetId="31" r:id="rId31"/>
    <sheet name="S" sheetId="32" r:id="rId32"/>
    <sheet name="ST" sheetId="33" r:id="rId33"/>
    <sheet name="T" sheetId="34" r:id="rId34"/>
    <sheet name="List5" sheetId="35" r:id="rId35"/>
  </sheets>
  <definedNames>
    <definedName name="_xlnm._FilterDatabase" localSheetId="34" hidden="1">'List5'!$A$1:$F$117</definedName>
  </definedNames>
  <calcPr fullCalcOnLoad="1"/>
</workbook>
</file>

<file path=xl/sharedStrings.xml><?xml version="1.0" encoding="utf-8"?>
<sst xmlns="http://schemas.openxmlformats.org/spreadsheetml/2006/main" count="3478" uniqueCount="616">
  <si>
    <t>F2504</t>
  </si>
  <si>
    <t xml:space="preserve">Hacaperková Zuzana </t>
  </si>
  <si>
    <t>KF2375</t>
  </si>
  <si>
    <t>DOLAR 1</t>
  </si>
  <si>
    <t xml:space="preserve">MF0073 </t>
  </si>
  <si>
    <t>JK SS Quinta Hvězda</t>
  </si>
  <si>
    <t>1.</t>
  </si>
  <si>
    <t>2.</t>
  </si>
  <si>
    <t>Z9001</t>
  </si>
  <si>
    <t>MZ9901</t>
  </si>
  <si>
    <t xml:space="preserve">Jankovič Dušan  </t>
  </si>
  <si>
    <t>Fiaker MARIANKA</t>
  </si>
  <si>
    <t>DEA</t>
  </si>
  <si>
    <t>KZ9001</t>
  </si>
  <si>
    <t>3.</t>
  </si>
  <si>
    <t>Z9002</t>
  </si>
  <si>
    <t xml:space="preserve">Belešová Klaudia  </t>
  </si>
  <si>
    <t>CIGÁNKA</t>
  </si>
  <si>
    <t>KZ9002</t>
  </si>
  <si>
    <t>4.</t>
  </si>
  <si>
    <t>A1355</t>
  </si>
  <si>
    <t>ME0133</t>
  </si>
  <si>
    <t xml:space="preserve">Kucharská Tereza  </t>
  </si>
  <si>
    <t>JK Tanvald</t>
  </si>
  <si>
    <t>LATENIC</t>
  </si>
  <si>
    <t>KE1562</t>
  </si>
  <si>
    <t>5.</t>
  </si>
  <si>
    <t>E0242</t>
  </si>
  <si>
    <t>ME0018</t>
  </si>
  <si>
    <t xml:space="preserve">Studničková Martina  </t>
  </si>
  <si>
    <t>JS Vrchovany-Obrok</t>
  </si>
  <si>
    <t>ŠÍPEK</t>
  </si>
  <si>
    <t>KE1620</t>
  </si>
  <si>
    <t>6.</t>
  </si>
  <si>
    <t>G3039</t>
  </si>
  <si>
    <t>MG0216</t>
  </si>
  <si>
    <t xml:space="preserve">Hladiš Petr  </t>
  </si>
  <si>
    <t>JS Karolína</t>
  </si>
  <si>
    <t>DAG 5</t>
  </si>
  <si>
    <t>KG2793</t>
  </si>
  <si>
    <t>7.</t>
  </si>
  <si>
    <t>G2601</t>
  </si>
  <si>
    <t>MF0221</t>
  </si>
  <si>
    <t xml:space="preserve">Pflugová Barbora  </t>
  </si>
  <si>
    <t>JK Shagya Vilémov</t>
  </si>
  <si>
    <t>AHMED</t>
  </si>
  <si>
    <t>KF3558</t>
  </si>
  <si>
    <t>8.</t>
  </si>
  <si>
    <t>A1541</t>
  </si>
  <si>
    <t>MA0145</t>
  </si>
  <si>
    <t xml:space="preserve">Modrá Milada  </t>
  </si>
  <si>
    <t>PJS Dolní Chabry</t>
  </si>
  <si>
    <t>MORGANA 1</t>
  </si>
  <si>
    <t>KA1708</t>
  </si>
  <si>
    <t>9.</t>
  </si>
  <si>
    <t>V0254</t>
  </si>
  <si>
    <t>MV0068</t>
  </si>
  <si>
    <t xml:space="preserve">Jaitnerová Vendula  </t>
  </si>
  <si>
    <t>Sdružení AMBRA</t>
  </si>
  <si>
    <t>ČIKO 3</t>
  </si>
  <si>
    <t>KV0362</t>
  </si>
  <si>
    <t>F2713</t>
  </si>
  <si>
    <t>ELIM</t>
  </si>
  <si>
    <t>ZAR AL HAKIM</t>
  </si>
  <si>
    <t xml:space="preserve">Fil'akovská Ivana     </t>
  </si>
  <si>
    <t>KH2296</t>
  </si>
  <si>
    <t>E1432</t>
  </si>
  <si>
    <t>ME0101</t>
  </si>
  <si>
    <t>JS Likoli</t>
  </si>
  <si>
    <t>DELIRANDO</t>
  </si>
  <si>
    <t xml:space="preserve">Turzová Pavla     </t>
  </si>
  <si>
    <t>KE1567</t>
  </si>
  <si>
    <t>G2420</t>
  </si>
  <si>
    <t>MG0055</t>
  </si>
  <si>
    <t>JS Veveří</t>
  </si>
  <si>
    <t>AINHOA DJEBEL</t>
  </si>
  <si>
    <t xml:space="preserve">Babáková Romana     </t>
  </si>
  <si>
    <t>KG2790</t>
  </si>
  <si>
    <t>A1367</t>
  </si>
  <si>
    <t>MA0138</t>
  </si>
  <si>
    <t>Stáj Horse Mane</t>
  </si>
  <si>
    <t>SYMPATIE 1</t>
  </si>
  <si>
    <t xml:space="preserve">Kráčmarová Daniela     </t>
  </si>
  <si>
    <t>KA1750</t>
  </si>
  <si>
    <t>A1263</t>
  </si>
  <si>
    <t>MH0292</t>
  </si>
  <si>
    <t>JK Stáj Brettynka o.s.</t>
  </si>
  <si>
    <t>BILLY SKAL</t>
  </si>
  <si>
    <t>KH3642</t>
  </si>
  <si>
    <t>B2092</t>
  </si>
  <si>
    <t xml:space="preserve">Novosadová Lenka  </t>
  </si>
  <si>
    <t>MB0281</t>
  </si>
  <si>
    <t xml:space="preserve">Králová Kateřina  </t>
  </si>
  <si>
    <t>SS Pyskočely</t>
  </si>
  <si>
    <t>FALCO 15</t>
  </si>
  <si>
    <t>KB3829</t>
  </si>
  <si>
    <t>G2591</t>
  </si>
  <si>
    <t>RET</t>
  </si>
  <si>
    <t>ARISTA</t>
  </si>
  <si>
    <t xml:space="preserve">Hemzalová Kateřina    </t>
  </si>
  <si>
    <t>KG2890</t>
  </si>
  <si>
    <t>F2281</t>
  </si>
  <si>
    <t>AZIL</t>
  </si>
  <si>
    <t xml:space="preserve">Machková Eva    </t>
  </si>
  <si>
    <t>KF2711</t>
  </si>
  <si>
    <t>Z9003</t>
  </si>
  <si>
    <t>MZ9902</t>
  </si>
  <si>
    <t>Farma Jack</t>
  </si>
  <si>
    <t>SARAH</t>
  </si>
  <si>
    <t xml:space="preserve">Benediktová Hana     </t>
  </si>
  <si>
    <t>KZ9003</t>
  </si>
  <si>
    <t>G2758</t>
  </si>
  <si>
    <t>MG0064</t>
  </si>
  <si>
    <t xml:space="preserve">Koula Dalibor  </t>
  </si>
  <si>
    <t>JK Moravský Krumlov</t>
  </si>
  <si>
    <t>FOREST</t>
  </si>
  <si>
    <t>KH1698</t>
  </si>
  <si>
    <t>Drásalová Martina</t>
  </si>
  <si>
    <t>MG0272</t>
  </si>
  <si>
    <t>Jezdecký oddíl La Sard</t>
  </si>
  <si>
    <t>KASR EL NIL I - 10</t>
  </si>
  <si>
    <t>KG2586</t>
  </si>
  <si>
    <t>Terberová Tereza</t>
  </si>
  <si>
    <t>SHEKEL</t>
  </si>
  <si>
    <t>KE1528</t>
  </si>
  <si>
    <t>Bartalská Darina</t>
  </si>
  <si>
    <t>MZ9905</t>
  </si>
  <si>
    <t>JK Farm</t>
  </si>
  <si>
    <t>SUAOMA DORÁT</t>
  </si>
  <si>
    <t>KZ5470</t>
  </si>
  <si>
    <t xml:space="preserve">G2787   </t>
  </si>
  <si>
    <t xml:space="preserve">E1363   </t>
  </si>
  <si>
    <t xml:space="preserve">Z3092   </t>
  </si>
  <si>
    <t>Poláčková Olga</t>
  </si>
  <si>
    <t xml:space="preserve">E0941   </t>
  </si>
  <si>
    <t>VELVET 3</t>
  </si>
  <si>
    <t>KE1384</t>
  </si>
  <si>
    <t>Novobilská Dominika</t>
  </si>
  <si>
    <t>MG0033</t>
  </si>
  <si>
    <t xml:space="preserve">G2762   </t>
  </si>
  <si>
    <t>JK Rakvice</t>
  </si>
  <si>
    <t>DAKAR 2</t>
  </si>
  <si>
    <t>KG2794</t>
  </si>
  <si>
    <t>Lorencová Silvie</t>
  </si>
  <si>
    <t xml:space="preserve">G2307   </t>
  </si>
  <si>
    <t>CW ATHOS</t>
  </si>
  <si>
    <t>KG3106</t>
  </si>
  <si>
    <t>Trojáková Petra</t>
  </si>
  <si>
    <t>MF0053</t>
  </si>
  <si>
    <t xml:space="preserve">F2429   </t>
  </si>
  <si>
    <t>JK Stáj Adam</t>
  </si>
  <si>
    <t>EMAN 1</t>
  </si>
  <si>
    <t>KF3627</t>
  </si>
  <si>
    <t>Potočná Silvia</t>
  </si>
  <si>
    <t xml:space="preserve">Z9007   </t>
  </si>
  <si>
    <t>SILVIA</t>
  </si>
  <si>
    <t>KZ9006</t>
  </si>
  <si>
    <t>Kyselá Kateřina</t>
  </si>
  <si>
    <t>MG0264</t>
  </si>
  <si>
    <t xml:space="preserve">H2581   </t>
  </si>
  <si>
    <t>Stáj Kyselý</t>
  </si>
  <si>
    <t>GERMAINE</t>
  </si>
  <si>
    <t>KG2708</t>
  </si>
  <si>
    <t>10.</t>
  </si>
  <si>
    <t>Hrabalová Lada</t>
  </si>
  <si>
    <t>MF0169</t>
  </si>
  <si>
    <t xml:space="preserve">F2728   </t>
  </si>
  <si>
    <t>JK Mates</t>
  </si>
  <si>
    <t>LARA S</t>
  </si>
  <si>
    <t>KF3551</t>
  </si>
  <si>
    <t>11.</t>
  </si>
  <si>
    <t>Myslivečková Veronika</t>
  </si>
  <si>
    <t>MB0189</t>
  </si>
  <si>
    <t xml:space="preserve">B2248   </t>
  </si>
  <si>
    <t>JK Dálkoplaz</t>
  </si>
  <si>
    <t>LEIKA</t>
  </si>
  <si>
    <t>KB4269</t>
  </si>
  <si>
    <t>Kotenjatkinová Jana</t>
  </si>
  <si>
    <t>MA0025</t>
  </si>
  <si>
    <t>JS Concordia</t>
  </si>
  <si>
    <t>A1500     NUMÍD KA1211</t>
  </si>
  <si>
    <t>Pflug Tomáš</t>
  </si>
  <si>
    <t>SPLIT</t>
  </si>
  <si>
    <t>KF2781</t>
  </si>
  <si>
    <t>G2600</t>
  </si>
  <si>
    <t xml:space="preserve">NUMÍD </t>
  </si>
  <si>
    <t>KA1211</t>
  </si>
  <si>
    <t>Schovánková Jitka</t>
  </si>
  <si>
    <t>MB0172</t>
  </si>
  <si>
    <t>Statek Kováry,o.s.</t>
  </si>
  <si>
    <t>LIPAN 3</t>
  </si>
  <si>
    <t>KC1926</t>
  </si>
  <si>
    <t>B2334</t>
  </si>
  <si>
    <t>Starovecká Lucia</t>
  </si>
  <si>
    <t>MZ9903</t>
  </si>
  <si>
    <t>JŠK Svätý Jur</t>
  </si>
  <si>
    <t>SATÉN</t>
  </si>
  <si>
    <t>KZ9004</t>
  </si>
  <si>
    <t>Z9004</t>
  </si>
  <si>
    <t>Bakoš Martin</t>
  </si>
  <si>
    <t>KZ9005</t>
  </si>
  <si>
    <t>Z9006</t>
  </si>
  <si>
    <t>KERČAK</t>
  </si>
  <si>
    <t>Černek Miroslav</t>
  </si>
  <si>
    <t>MZ9904</t>
  </si>
  <si>
    <t xml:space="preserve">Z9008   </t>
  </si>
  <si>
    <t>CHARLES</t>
  </si>
  <si>
    <t>KZ9007</t>
  </si>
  <si>
    <t>ŠK Dunaj BRATISLAVA</t>
  </si>
  <si>
    <t>Bidmonová Václava</t>
  </si>
  <si>
    <t>MF0060</t>
  </si>
  <si>
    <t xml:space="preserve">F1958   </t>
  </si>
  <si>
    <t>TJ Krakonoš Trutnov</t>
  </si>
  <si>
    <t>SALEM</t>
  </si>
  <si>
    <t>KF2976</t>
  </si>
  <si>
    <t>Stanojkovičová Ljuba</t>
  </si>
  <si>
    <t>ME0102</t>
  </si>
  <si>
    <t>JK Minifarma Sloup</t>
  </si>
  <si>
    <t>BUENO 1</t>
  </si>
  <si>
    <t xml:space="preserve">E0770      </t>
  </si>
  <si>
    <t>KE1452</t>
  </si>
  <si>
    <t>Široký Jaromír</t>
  </si>
  <si>
    <t>MG0078</t>
  </si>
  <si>
    <t xml:space="preserve">G1839   </t>
  </si>
  <si>
    <t>JK Tedos</t>
  </si>
  <si>
    <t>CEZARIO Manfred</t>
  </si>
  <si>
    <t>KG1674</t>
  </si>
  <si>
    <t>Hrdina Antonín</t>
  </si>
  <si>
    <t>MA0029</t>
  </si>
  <si>
    <t xml:space="preserve">C0745   </t>
  </si>
  <si>
    <t>Akademický JK  ČZU</t>
  </si>
  <si>
    <t>CHOSITA</t>
  </si>
  <si>
    <t>KC1284</t>
  </si>
  <si>
    <t>Jadlovský Petr</t>
  </si>
  <si>
    <t>MK0024</t>
  </si>
  <si>
    <t xml:space="preserve">D1085   </t>
  </si>
  <si>
    <t>Petr Jadlovský</t>
  </si>
  <si>
    <t>HIGLANDER</t>
  </si>
  <si>
    <t>KK0127</t>
  </si>
  <si>
    <t>Keltnerová Hana</t>
  </si>
  <si>
    <t xml:space="preserve">E0105   </t>
  </si>
  <si>
    <t>SAKLAVI-HASIM</t>
  </si>
  <si>
    <t>KA1350</t>
  </si>
  <si>
    <t>Ing. Šebková Vladimíra</t>
  </si>
  <si>
    <t xml:space="preserve">A1332   </t>
  </si>
  <si>
    <t>SIHASKA</t>
  </si>
  <si>
    <t>KA1449</t>
  </si>
  <si>
    <t>Turzová Pavla</t>
  </si>
  <si>
    <t xml:space="preserve">1.    </t>
  </si>
  <si>
    <t>E1355</t>
  </si>
  <si>
    <t>Škábová Lucie</t>
  </si>
  <si>
    <t>ME0088</t>
  </si>
  <si>
    <t>JK Natural</t>
  </si>
  <si>
    <t>LATIFA 1</t>
  </si>
  <si>
    <t>KE1388</t>
  </si>
  <si>
    <t>CHARLOTA 2</t>
  </si>
  <si>
    <t>KA1243</t>
  </si>
  <si>
    <t>F2901</t>
  </si>
  <si>
    <t xml:space="preserve">3.    </t>
  </si>
  <si>
    <t>Suchomelová Eliška</t>
  </si>
  <si>
    <t>Kucharská Tereza</t>
  </si>
  <si>
    <t xml:space="preserve">4.    </t>
  </si>
  <si>
    <t>ROY DE WALD</t>
  </si>
  <si>
    <t>KE1634</t>
  </si>
  <si>
    <t>Skalická Viola</t>
  </si>
  <si>
    <t xml:space="preserve">5.    </t>
  </si>
  <si>
    <t>E1283</t>
  </si>
  <si>
    <t>AZIMUT</t>
  </si>
  <si>
    <t>KD1848</t>
  </si>
  <si>
    <t>Stáj Entlich</t>
  </si>
  <si>
    <t>MD0193</t>
  </si>
  <si>
    <t>Kordíková Michaela</t>
  </si>
  <si>
    <t xml:space="preserve">6.    </t>
  </si>
  <si>
    <t>D1646</t>
  </si>
  <si>
    <t>Sportovní stáj Pyskočely</t>
  </si>
  <si>
    <t xml:space="preserve">7.    </t>
  </si>
  <si>
    <t>Králová Kateřina</t>
  </si>
  <si>
    <t>KA1231</t>
  </si>
  <si>
    <t>BOYA</t>
  </si>
  <si>
    <t>Murinová Andrea</t>
  </si>
  <si>
    <t xml:space="preserve">8.    </t>
  </si>
  <si>
    <t>E6750</t>
  </si>
  <si>
    <t>Modrá Milada</t>
  </si>
  <si>
    <t xml:space="preserve">9.    </t>
  </si>
  <si>
    <t>KD2042</t>
  </si>
  <si>
    <t>IZBA</t>
  </si>
  <si>
    <t>Holečková Barbora</t>
  </si>
  <si>
    <t>D1648</t>
  </si>
  <si>
    <t>KE1414</t>
  </si>
  <si>
    <t>FERKO</t>
  </si>
  <si>
    <t xml:space="preserve">   </t>
  </si>
  <si>
    <t>Jezdecká stáj Selský dvůr, o. s.</t>
  </si>
  <si>
    <t>ME0173</t>
  </si>
  <si>
    <t>Janoušková Tereza</t>
  </si>
  <si>
    <t>E1300</t>
  </si>
  <si>
    <t>E1363</t>
  </si>
  <si>
    <t>Fil'akovská Ivana</t>
  </si>
  <si>
    <t xml:space="preserve">2.    </t>
  </si>
  <si>
    <t>F2728</t>
  </si>
  <si>
    <t>E0941</t>
  </si>
  <si>
    <t>KB3531</t>
  </si>
  <si>
    <t>SEDRIK 4</t>
  </si>
  <si>
    <t>JK Mělník</t>
  </si>
  <si>
    <t>MB0024</t>
  </si>
  <si>
    <t>Kopská Tereza</t>
  </si>
  <si>
    <t>B2622</t>
  </si>
  <si>
    <t>KD1168</t>
  </si>
  <si>
    <t>SUMIKA</t>
  </si>
  <si>
    <t>D1085</t>
  </si>
  <si>
    <t>E0105</t>
  </si>
  <si>
    <t>KG2282</t>
  </si>
  <si>
    <t>UMAG</t>
  </si>
  <si>
    <t>Stáj Štefek Otaslavice</t>
  </si>
  <si>
    <t>MG0228</t>
  </si>
  <si>
    <t>Štefek Emil</t>
  </si>
  <si>
    <t>G2155</t>
  </si>
  <si>
    <t>Rakvice</t>
  </si>
  <si>
    <t>Třebušín</t>
  </si>
  <si>
    <t>E1481</t>
  </si>
  <si>
    <t>Šnajdr Jan</t>
  </si>
  <si>
    <t>ŽOLY</t>
  </si>
  <si>
    <t>KE1281</t>
  </si>
  <si>
    <t>Pflugová Barbora</t>
  </si>
  <si>
    <t>Jadczaková Nela</t>
  </si>
  <si>
    <t>G2638</t>
  </si>
  <si>
    <t>KG3295</t>
  </si>
  <si>
    <t>MODEM 29</t>
  </si>
  <si>
    <t>Murínová Andrea</t>
  </si>
  <si>
    <t>E1482</t>
  </si>
  <si>
    <t>JK Harfa</t>
  </si>
  <si>
    <t>MB0241</t>
  </si>
  <si>
    <t>Suková Lucie</t>
  </si>
  <si>
    <t>B2463</t>
  </si>
  <si>
    <t>KG2945</t>
  </si>
  <si>
    <t>BEJRUT 1</t>
  </si>
  <si>
    <t>JK T.G.Masaryka - Hektor</t>
  </si>
  <si>
    <t>MA0075</t>
  </si>
  <si>
    <t>Veselá Martina</t>
  </si>
  <si>
    <t>B1508</t>
  </si>
  <si>
    <t>KV0365</t>
  </si>
  <si>
    <t>ALAKMA</t>
  </si>
  <si>
    <t>Kormanová Karin</t>
  </si>
  <si>
    <t>Z6210</t>
  </si>
  <si>
    <t xml:space="preserve">8.  </t>
  </si>
  <si>
    <t>KA1915</t>
  </si>
  <si>
    <t>ALLASTAR</t>
  </si>
  <si>
    <t>JK Mefisto, o.s.</t>
  </si>
  <si>
    <t>MC0224</t>
  </si>
  <si>
    <t>Bc. Pultrová Kateřina</t>
  </si>
  <si>
    <t xml:space="preserve">10.    </t>
  </si>
  <si>
    <t>A1342</t>
  </si>
  <si>
    <t>KC2031</t>
  </si>
  <si>
    <t>ZALIM</t>
  </si>
  <si>
    <t xml:space="preserve">11.  </t>
  </si>
  <si>
    <t>G2307</t>
  </si>
  <si>
    <t>KG3250</t>
  </si>
  <si>
    <t>SHAKIRO</t>
  </si>
  <si>
    <t>Timoftejová Nikola</t>
  </si>
  <si>
    <t xml:space="preserve">12.    </t>
  </si>
  <si>
    <t>E1323</t>
  </si>
  <si>
    <t xml:space="preserve">13.    </t>
  </si>
  <si>
    <t>Machková Eva</t>
  </si>
  <si>
    <t xml:space="preserve">14.    </t>
  </si>
  <si>
    <t>KF2500</t>
  </si>
  <si>
    <t>SIGITA</t>
  </si>
  <si>
    <t xml:space="preserve">      </t>
  </si>
  <si>
    <t>Sedláková Miloslava</t>
  </si>
  <si>
    <t>H2033</t>
  </si>
  <si>
    <t>KB3061</t>
  </si>
  <si>
    <t>CENKEENA</t>
  </si>
  <si>
    <t>JK Počin</t>
  </si>
  <si>
    <t>ŠAMAN 5</t>
  </si>
  <si>
    <t>MA0137</t>
  </si>
  <si>
    <t>KC1427</t>
  </si>
  <si>
    <t>Hůzová Zuzana</t>
  </si>
  <si>
    <t>A1390</t>
  </si>
  <si>
    <t>KG3114</t>
  </si>
  <si>
    <t>KEVIN 7</t>
  </si>
  <si>
    <t>JK Draheničky</t>
  </si>
  <si>
    <t>MB0235</t>
  </si>
  <si>
    <t>Ing. Sýbková Hana</t>
  </si>
  <si>
    <t>F2071</t>
  </si>
  <si>
    <t>KB2627</t>
  </si>
  <si>
    <t>KAHRABA TALKHA</t>
  </si>
  <si>
    <t>Studničková Martina</t>
  </si>
  <si>
    <t>B2248</t>
  </si>
  <si>
    <t>KB3891</t>
  </si>
  <si>
    <t>Akademický JK Č ZU</t>
  </si>
  <si>
    <t>C0745</t>
  </si>
  <si>
    <t>Ing. Hladiš Petr</t>
  </si>
  <si>
    <t>KG2511</t>
  </si>
  <si>
    <t>GANGES DES PINS</t>
  </si>
  <si>
    <t>H2581</t>
  </si>
  <si>
    <t>KG2070</t>
  </si>
  <si>
    <t>TRIGA</t>
  </si>
  <si>
    <t>Bidmanová Václava</t>
  </si>
  <si>
    <t>F1958</t>
  </si>
  <si>
    <t>Sloup</t>
  </si>
  <si>
    <t>LOTHAR EL NIL</t>
  </si>
  <si>
    <t>AMÍR AL ASMAR</t>
  </si>
  <si>
    <t>KE1640</t>
  </si>
  <si>
    <t>B2640</t>
  </si>
  <si>
    <t>Králová Michaela</t>
  </si>
  <si>
    <t>KB3600</t>
  </si>
  <si>
    <t>WIREK</t>
  </si>
  <si>
    <t>E0770</t>
  </si>
  <si>
    <t>A0334</t>
  </si>
  <si>
    <t>Tatoušková Jana</t>
  </si>
  <si>
    <t>A1332</t>
  </si>
  <si>
    <t>HABIB</t>
  </si>
  <si>
    <t>KA1895</t>
  </si>
  <si>
    <t>Prikrilová Magdaléna</t>
  </si>
  <si>
    <t>GRACIJA 1</t>
  </si>
  <si>
    <t>KD2185</t>
  </si>
  <si>
    <t>G3066</t>
  </si>
  <si>
    <t>Ing. Kořínková Alena</t>
  </si>
  <si>
    <t>MG0255</t>
  </si>
  <si>
    <t>JK Alika Čelčice, o.s.</t>
  </si>
  <si>
    <t>MAIZAD</t>
  </si>
  <si>
    <t>KG2283</t>
  </si>
  <si>
    <t>Koula Dalibor</t>
  </si>
  <si>
    <t>ML0064</t>
  </si>
  <si>
    <t>JS Bzenec</t>
  </si>
  <si>
    <t>FOREST 5</t>
  </si>
  <si>
    <t>KL0147</t>
  </si>
  <si>
    <t>JURÁŠ 6</t>
  </si>
  <si>
    <t>KA1782</t>
  </si>
  <si>
    <t>Hladiš Petr</t>
  </si>
  <si>
    <t>Kořínková Alena</t>
  </si>
  <si>
    <t>Sýbková Hana</t>
  </si>
  <si>
    <t>Šebková Vladimíra</t>
  </si>
  <si>
    <t>Pultrová Kateřina</t>
  </si>
  <si>
    <t>KAISER</t>
  </si>
  <si>
    <t>KB2626</t>
  </si>
  <si>
    <t>SIOUX DAKOTA</t>
  </si>
  <si>
    <t>KK0158</t>
  </si>
  <si>
    <t>K0051</t>
  </si>
  <si>
    <t>Jadlovský Miroslav</t>
  </si>
  <si>
    <t>ARSAN</t>
  </si>
  <si>
    <t>KK0159</t>
  </si>
  <si>
    <t>F2017</t>
  </si>
  <si>
    <t>Provazníková Blanka</t>
  </si>
  <si>
    <t>MC0218</t>
  </si>
  <si>
    <t>JK Paseky</t>
  </si>
  <si>
    <t>JOSEFINA</t>
  </si>
  <si>
    <t>KC1941</t>
  </si>
  <si>
    <t>C1272</t>
  </si>
  <si>
    <t>Smudek Ladislav</t>
  </si>
  <si>
    <t>MC0229</t>
  </si>
  <si>
    <t>JK Wood-service Team</t>
  </si>
  <si>
    <t>HERY</t>
  </si>
  <si>
    <t>KC2084</t>
  </si>
  <si>
    <t>E1493</t>
  </si>
  <si>
    <t>Terberová Natalie</t>
  </si>
  <si>
    <t>MUF</t>
  </si>
  <si>
    <t>KE1476</t>
  </si>
  <si>
    <t>E1492</t>
  </si>
  <si>
    <t>Hradecká Zdeňka</t>
  </si>
  <si>
    <t>ME0154</t>
  </si>
  <si>
    <t>JK Bystřany</t>
  </si>
  <si>
    <t>FALOMA</t>
  </si>
  <si>
    <t>KE1575</t>
  </si>
  <si>
    <t>E1185</t>
  </si>
  <si>
    <t>Terberová Markéta</t>
  </si>
  <si>
    <t>JOULIK DE VILLENEUVE</t>
  </si>
  <si>
    <t>KE1641</t>
  </si>
  <si>
    <t>KIEV DE VILLENEUVE</t>
  </si>
  <si>
    <t>KE1642</t>
  </si>
  <si>
    <t>K0034</t>
  </si>
  <si>
    <t>Jadlovská Petra</t>
  </si>
  <si>
    <t>SHARON EL NIL</t>
  </si>
  <si>
    <t>KK0196</t>
  </si>
  <si>
    <t>SUHHA EL NIL</t>
  </si>
  <si>
    <t>KK0160</t>
  </si>
  <si>
    <t>E1496</t>
  </si>
  <si>
    <t>Kozáková Eliška</t>
  </si>
  <si>
    <t>JUPITER 6</t>
  </si>
  <si>
    <t>KE1643</t>
  </si>
  <si>
    <t>E1497</t>
  </si>
  <si>
    <t>Průchová Anna</t>
  </si>
  <si>
    <t>ROBIN 2</t>
  </si>
  <si>
    <t>KE1635</t>
  </si>
  <si>
    <t>DERIS</t>
  </si>
  <si>
    <t>KA1781</t>
  </si>
  <si>
    <t>STAMBUL</t>
  </si>
  <si>
    <t>KA1918</t>
  </si>
  <si>
    <t>DAHO</t>
  </si>
  <si>
    <t>KB3708</t>
  </si>
  <si>
    <t>Zelčín</t>
  </si>
  <si>
    <t xml:space="preserve">15.    </t>
  </si>
  <si>
    <t>Bělohrad</t>
  </si>
  <si>
    <t>MA0198</t>
  </si>
  <si>
    <t>Stáj New Farm</t>
  </si>
  <si>
    <t>LEKNÍN</t>
  </si>
  <si>
    <t>KG3305</t>
  </si>
  <si>
    <t>C0628</t>
  </si>
  <si>
    <t>Švecová Lucie</t>
  </si>
  <si>
    <t>MC0228</t>
  </si>
  <si>
    <t>JK Gazalka, o.s.</t>
  </si>
  <si>
    <t>SCOTT AL SAH`R</t>
  </si>
  <si>
    <t>KC1938</t>
  </si>
  <si>
    <t>Mníšek</t>
  </si>
  <si>
    <t>SALEM 1</t>
  </si>
  <si>
    <t>KG2981</t>
  </si>
  <si>
    <t>WELLFARE</t>
  </si>
  <si>
    <t>KE1538</t>
  </si>
  <si>
    <t>ÚCTA K TEBE</t>
  </si>
  <si>
    <t>KZ1420</t>
  </si>
  <si>
    <t>KÁHIRA 1</t>
  </si>
  <si>
    <t>KD1606</t>
  </si>
  <si>
    <t>JK Alika Želčice, o.s.</t>
  </si>
  <si>
    <t>KAŠTAN</t>
  </si>
  <si>
    <t>KE1430</t>
  </si>
  <si>
    <t>A1500</t>
  </si>
  <si>
    <t>NUMÍD</t>
  </si>
  <si>
    <t>E1498</t>
  </si>
  <si>
    <t>Zajícová Lenka</t>
  </si>
  <si>
    <t>GÁHIRA</t>
  </si>
  <si>
    <t>KE1578</t>
  </si>
  <si>
    <t xml:space="preserve">11.    </t>
  </si>
  <si>
    <t>ORENDA</t>
  </si>
  <si>
    <t>KB3954</t>
  </si>
  <si>
    <t>B2439</t>
  </si>
  <si>
    <t>Čížková Barbora</t>
  </si>
  <si>
    <t>CLAUDIUS 1</t>
  </si>
  <si>
    <t>KC1922</t>
  </si>
  <si>
    <t>Akademický JK ČZU</t>
  </si>
  <si>
    <t>KARSEN 1</t>
  </si>
  <si>
    <t>KF3222</t>
  </si>
  <si>
    <t>KG2824</t>
  </si>
  <si>
    <t>1.   MF0221 JK Shagya Vilémov</t>
  </si>
  <si>
    <t xml:space="preserve">2. </t>
  </si>
  <si>
    <t>B2643</t>
  </si>
  <si>
    <t>Šmídová Tereza</t>
  </si>
  <si>
    <t>COPACABANA</t>
  </si>
  <si>
    <t>KA1896</t>
  </si>
  <si>
    <t>G2732</t>
  </si>
  <si>
    <t>Kopecká Tereza</t>
  </si>
  <si>
    <t>TUZEMEC 13</t>
  </si>
  <si>
    <t>KG3296</t>
  </si>
  <si>
    <t>F2875</t>
  </si>
  <si>
    <t>Crha Vojtěch</t>
  </si>
  <si>
    <t>AZRAEL</t>
  </si>
  <si>
    <t>KX2021</t>
  </si>
  <si>
    <t>X2942</t>
  </si>
  <si>
    <t>MF0270</t>
  </si>
  <si>
    <t>Jezdecký klub Muriel</t>
  </si>
  <si>
    <t>CHERRY MONICA</t>
  </si>
  <si>
    <t>KF3602</t>
  </si>
  <si>
    <t>A1604</t>
  </si>
  <si>
    <t>Hrubá Tereza</t>
  </si>
  <si>
    <t>MA0195</t>
  </si>
  <si>
    <t>JK Gate o.s.</t>
  </si>
  <si>
    <t>MERSI</t>
  </si>
  <si>
    <t>KX1933</t>
  </si>
  <si>
    <t>B2297</t>
  </si>
  <si>
    <t>Brettingerová Kateřina</t>
  </si>
  <si>
    <t>ARALKA</t>
  </si>
  <si>
    <t>KX1932</t>
  </si>
  <si>
    <t>Paseky</t>
  </si>
  <si>
    <t>12.</t>
  </si>
  <si>
    <t>13.</t>
  </si>
  <si>
    <t>14.</t>
  </si>
  <si>
    <t>Voříšková Miroslava</t>
  </si>
  <si>
    <t>KORUŠKA</t>
  </si>
  <si>
    <t>KK0156</t>
  </si>
  <si>
    <t>NAOMI DAKOTA</t>
  </si>
  <si>
    <t>KK0157</t>
  </si>
  <si>
    <t>Vilémov</t>
  </si>
  <si>
    <t>B1244</t>
  </si>
  <si>
    <t>Burda Daniel</t>
  </si>
  <si>
    <t>SETHI</t>
  </si>
  <si>
    <t>KV0344</t>
  </si>
  <si>
    <t>B0251</t>
  </si>
  <si>
    <t>Burdová Michaela</t>
  </si>
  <si>
    <t>GAMBLER</t>
  </si>
  <si>
    <t>KV0177</t>
  </si>
  <si>
    <t>A1634</t>
  </si>
  <si>
    <t>Volfová Michaela</t>
  </si>
  <si>
    <t>MA0150</t>
  </si>
  <si>
    <t>WATAN</t>
  </si>
  <si>
    <t>KA1783</t>
  </si>
  <si>
    <t>Endurance centrum Mníšek p. Brdy</t>
  </si>
  <si>
    <t>G3204</t>
  </si>
  <si>
    <t>Skoupá Dana</t>
  </si>
  <si>
    <t>Hradecká Zdena</t>
  </si>
  <si>
    <t>VELES 1</t>
  </si>
  <si>
    <t>KE1576</t>
  </si>
  <si>
    <t>G3199</t>
  </si>
  <si>
    <t>Pflugová Karolína</t>
  </si>
  <si>
    <t>KA1933</t>
  </si>
  <si>
    <t>MERSI 4</t>
  </si>
  <si>
    <t>JÁJA 1</t>
  </si>
  <si>
    <t>KE1577</t>
  </si>
  <si>
    <t>MH0103</t>
  </si>
  <si>
    <t>JK Beskyd</t>
  </si>
  <si>
    <t>CW ARAMIS</t>
  </si>
  <si>
    <t>KG3105</t>
  </si>
  <si>
    <t>SVRATKA</t>
  </si>
  <si>
    <t xml:space="preserve">G2760      </t>
  </si>
  <si>
    <t>KG1309</t>
  </si>
  <si>
    <t>Pospíšilová Naďa</t>
  </si>
  <si>
    <t>H2409</t>
  </si>
  <si>
    <t>Kyselý Jakub</t>
  </si>
  <si>
    <t>WOODY 3</t>
  </si>
  <si>
    <t>KG3138</t>
  </si>
  <si>
    <t>KARINA 9</t>
  </si>
  <si>
    <t>KK0155</t>
  </si>
  <si>
    <t>Most</t>
  </si>
  <si>
    <t>15.</t>
  </si>
  <si>
    <t>16.</t>
  </si>
  <si>
    <t>17.</t>
  </si>
  <si>
    <t>18.</t>
  </si>
  <si>
    <t>19.</t>
  </si>
  <si>
    <t>20.</t>
  </si>
  <si>
    <t>21.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</si>
</sst>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:ss;@"/>
    <numFmt numFmtId="165" formatCode="0.0"/>
    <numFmt numFmtId="166" formatCode="[$-F400]h:mm:ss\ AM/PM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2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6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66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 horizontal="center"/>
    </xf>
    <xf numFmtId="165" fontId="0" fillId="33" borderId="0" xfId="0" applyNumberFormat="1" applyFill="1" applyAlignment="1">
      <alignment horizontal="center"/>
    </xf>
    <xf numFmtId="0" fontId="0" fillId="33" borderId="0" xfId="0" applyNumberFormat="1" applyFill="1" applyAlignment="1">
      <alignment/>
    </xf>
    <xf numFmtId="165" fontId="0" fillId="33" borderId="0" xfId="0" applyNumberFormat="1" applyFill="1" applyAlignment="1">
      <alignment/>
    </xf>
    <xf numFmtId="0" fontId="0" fillId="33" borderId="0" xfId="0" applyFill="1" applyBorder="1" applyAlignment="1">
      <alignment/>
    </xf>
    <xf numFmtId="166" fontId="0" fillId="33" borderId="0" xfId="0" applyNumberFormat="1" applyFill="1" applyBorder="1" applyAlignment="1">
      <alignment horizontal="center"/>
    </xf>
    <xf numFmtId="165" fontId="0" fillId="33" borderId="0" xfId="0" applyNumberFormat="1" applyFill="1" applyBorder="1" applyAlignment="1">
      <alignment horizontal="center"/>
    </xf>
    <xf numFmtId="0" fontId="0" fillId="33" borderId="0" xfId="0" applyNumberFormat="1" applyFill="1" applyBorder="1" applyAlignment="1">
      <alignment/>
    </xf>
    <xf numFmtId="165" fontId="0" fillId="33" borderId="0" xfId="0" applyNumberFormat="1" applyFill="1" applyBorder="1" applyAlignment="1">
      <alignment/>
    </xf>
    <xf numFmtId="0" fontId="0" fillId="33" borderId="10" xfId="0" applyFill="1" applyBorder="1" applyAlignment="1">
      <alignment/>
    </xf>
    <xf numFmtId="166" fontId="0" fillId="33" borderId="10" xfId="0" applyNumberFormat="1" applyFill="1" applyBorder="1" applyAlignment="1">
      <alignment horizontal="center"/>
    </xf>
    <xf numFmtId="165" fontId="0" fillId="33" borderId="10" xfId="0" applyNumberFormat="1" applyFill="1" applyBorder="1" applyAlignment="1">
      <alignment horizontal="center"/>
    </xf>
    <xf numFmtId="0" fontId="0" fillId="33" borderId="10" xfId="0" applyNumberFormat="1" applyFill="1" applyBorder="1" applyAlignment="1">
      <alignment/>
    </xf>
    <xf numFmtId="165" fontId="0" fillId="33" borderId="10" xfId="0" applyNumberForma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B1" sqref="B1:G65536"/>
    </sheetView>
  </sheetViews>
  <sheetFormatPr defaultColWidth="9.140625" defaultRowHeight="15"/>
  <cols>
    <col min="1" max="1" width="3.421875" style="0" customWidth="1"/>
    <col min="2" max="2" width="7.7109375" style="0" customWidth="1"/>
    <col min="3" max="3" width="21.7109375" style="0" customWidth="1"/>
    <col min="4" max="4" width="7.7109375" style="0" customWidth="1"/>
    <col min="5" max="5" width="21.7109375" style="0" customWidth="1"/>
    <col min="6" max="6" width="7.7109375" style="0" customWidth="1"/>
    <col min="7" max="7" width="21.7109375" style="0" customWidth="1"/>
    <col min="8" max="8" width="9.140625" style="2" customWidth="1"/>
    <col min="9" max="9" width="11.8515625" style="5" bestFit="1" customWidth="1"/>
    <col min="10" max="10" width="11.8515625" style="3" bestFit="1" customWidth="1"/>
  </cols>
  <sheetData>
    <row r="1" spans="1:10" ht="15">
      <c r="A1" t="s">
        <v>6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s="1">
        <v>0.08699074074074074</v>
      </c>
      <c r="I1" s="5">
        <f>IF(OR(H1="RET",H1="ELIM"),"",IF((H1-$H$1)&lt;$H$1*0.2,100-((H1-$H$1)/($H$1*0.2/100)),0))</f>
        <v>100</v>
      </c>
      <c r="J1" s="4"/>
    </row>
    <row r="2" spans="1:9" ht="15">
      <c r="A2" t="s">
        <v>7</v>
      </c>
      <c r="B2" t="s">
        <v>8</v>
      </c>
      <c r="C2" t="s">
        <v>10</v>
      </c>
      <c r="D2" t="s">
        <v>13</v>
      </c>
      <c r="E2" t="s">
        <v>12</v>
      </c>
      <c r="F2" t="s">
        <v>9</v>
      </c>
      <c r="G2" t="s">
        <v>11</v>
      </c>
      <c r="H2" s="1">
        <v>0.10626157407407406</v>
      </c>
      <c r="I2" s="5">
        <f>IF(OR(H2="RET",H2="ELIM"),"",IF((H2-$H$1)&lt;$H$1*0.2,100-((H2-$H$1)/($H$1*0.2/100)),0))</f>
        <v>0</v>
      </c>
    </row>
    <row r="3" spans="1:9" ht="15">
      <c r="A3" t="s">
        <v>14</v>
      </c>
      <c r="B3" t="s">
        <v>15</v>
      </c>
      <c r="C3" t="s">
        <v>16</v>
      </c>
      <c r="D3" t="s">
        <v>18</v>
      </c>
      <c r="E3" t="s">
        <v>17</v>
      </c>
      <c r="F3" t="s">
        <v>9</v>
      </c>
      <c r="G3" t="s">
        <v>11</v>
      </c>
      <c r="H3" s="1">
        <v>0.10626157407407406</v>
      </c>
      <c r="I3" s="5">
        <f aca="true" t="shared" si="0" ref="I3:I19">IF(OR(H3="RET",H3="ELIM"),"",IF((H3-$H$1)&lt;$H$1*0.2,100-((H3-$H$1)/($H$1*0.2/100)),0))</f>
        <v>0</v>
      </c>
    </row>
    <row r="4" spans="1:9" ht="15">
      <c r="A4" t="s">
        <v>19</v>
      </c>
      <c r="B4" t="s">
        <v>20</v>
      </c>
      <c r="C4" t="s">
        <v>22</v>
      </c>
      <c r="D4" t="s">
        <v>25</v>
      </c>
      <c r="E4" t="s">
        <v>24</v>
      </c>
      <c r="F4" t="s">
        <v>21</v>
      </c>
      <c r="G4" t="s">
        <v>23</v>
      </c>
      <c r="H4" s="1">
        <v>0.1085300925925926</v>
      </c>
      <c r="I4" s="5">
        <f t="shared" si="0"/>
        <v>0</v>
      </c>
    </row>
    <row r="5" spans="1:9" ht="15">
      <c r="A5" t="s">
        <v>26</v>
      </c>
      <c r="B5" t="s">
        <v>27</v>
      </c>
      <c r="C5" t="s">
        <v>29</v>
      </c>
      <c r="D5" t="s">
        <v>32</v>
      </c>
      <c r="E5" t="s">
        <v>31</v>
      </c>
      <c r="F5" t="s">
        <v>28</v>
      </c>
      <c r="G5" t="s">
        <v>30</v>
      </c>
      <c r="H5" s="1">
        <v>0.1085300925925926</v>
      </c>
      <c r="I5" s="5">
        <f t="shared" si="0"/>
        <v>0</v>
      </c>
    </row>
    <row r="6" spans="1:9" ht="15">
      <c r="A6" t="s">
        <v>33</v>
      </c>
      <c r="B6" t="s">
        <v>34</v>
      </c>
      <c r="C6" t="s">
        <v>36</v>
      </c>
      <c r="D6" t="s">
        <v>39</v>
      </c>
      <c r="E6" t="s">
        <v>38</v>
      </c>
      <c r="F6" t="s">
        <v>35</v>
      </c>
      <c r="G6" t="s">
        <v>37</v>
      </c>
      <c r="H6" s="1">
        <v>0.1156712962962963</v>
      </c>
      <c r="I6" s="5">
        <f t="shared" si="0"/>
        <v>0</v>
      </c>
    </row>
    <row r="7" spans="1:9" ht="15">
      <c r="A7" t="s">
        <v>40</v>
      </c>
      <c r="B7" t="s">
        <v>41</v>
      </c>
      <c r="C7" t="s">
        <v>43</v>
      </c>
      <c r="D7" t="s">
        <v>46</v>
      </c>
      <c r="E7" t="s">
        <v>45</v>
      </c>
      <c r="F7" t="s">
        <v>42</v>
      </c>
      <c r="G7" t="s">
        <v>44</v>
      </c>
      <c r="H7" s="1">
        <v>0.11871527777777778</v>
      </c>
      <c r="I7" s="5">
        <f t="shared" si="0"/>
        <v>0</v>
      </c>
    </row>
    <row r="8" spans="1:9" ht="15">
      <c r="A8" t="s">
        <v>47</v>
      </c>
      <c r="B8" t="s">
        <v>48</v>
      </c>
      <c r="C8" t="s">
        <v>50</v>
      </c>
      <c r="D8" t="s">
        <v>53</v>
      </c>
      <c r="E8" t="s">
        <v>52</v>
      </c>
      <c r="F8" t="s">
        <v>49</v>
      </c>
      <c r="G8" t="s">
        <v>51</v>
      </c>
      <c r="H8" s="1">
        <v>0.12782407407407406</v>
      </c>
      <c r="I8" s="5">
        <f t="shared" si="0"/>
        <v>0</v>
      </c>
    </row>
    <row r="9" spans="1:9" ht="15">
      <c r="A9" t="s">
        <v>54</v>
      </c>
      <c r="B9" t="s">
        <v>55</v>
      </c>
      <c r="C9" t="s">
        <v>57</v>
      </c>
      <c r="D9" t="s">
        <v>60</v>
      </c>
      <c r="E9" t="s">
        <v>59</v>
      </c>
      <c r="F9" t="s">
        <v>56</v>
      </c>
      <c r="G9" t="s">
        <v>58</v>
      </c>
      <c r="H9" s="1">
        <v>0.12788194444444445</v>
      </c>
      <c r="I9" s="5">
        <f t="shared" si="0"/>
        <v>0</v>
      </c>
    </row>
    <row r="10" spans="2:9" ht="15">
      <c r="B10" t="s">
        <v>96</v>
      </c>
      <c r="C10" t="s">
        <v>99</v>
      </c>
      <c r="D10" t="s">
        <v>100</v>
      </c>
      <c r="E10" t="s">
        <v>98</v>
      </c>
      <c r="F10" t="s">
        <v>73</v>
      </c>
      <c r="G10" t="s">
        <v>74</v>
      </c>
      <c r="H10" s="2" t="s">
        <v>97</v>
      </c>
      <c r="I10" s="5">
        <f t="shared" si="0"/>
      </c>
    </row>
    <row r="11" spans="2:9" ht="15">
      <c r="B11" t="s">
        <v>101</v>
      </c>
      <c r="C11" t="s">
        <v>103</v>
      </c>
      <c r="D11" t="s">
        <v>104</v>
      </c>
      <c r="E11" t="s">
        <v>102</v>
      </c>
      <c r="F11" t="s">
        <v>42</v>
      </c>
      <c r="G11" t="s">
        <v>44</v>
      </c>
      <c r="H11" s="2" t="s">
        <v>97</v>
      </c>
      <c r="I11" s="5">
        <f t="shared" si="0"/>
      </c>
    </row>
    <row r="12" spans="2:9" ht="15">
      <c r="B12" t="s">
        <v>105</v>
      </c>
      <c r="C12" t="s">
        <v>109</v>
      </c>
      <c r="D12" t="s">
        <v>110</v>
      </c>
      <c r="E12" t="s">
        <v>108</v>
      </c>
      <c r="F12" t="s">
        <v>106</v>
      </c>
      <c r="G12" t="s">
        <v>107</v>
      </c>
      <c r="H12" s="2" t="s">
        <v>97</v>
      </c>
      <c r="I12" s="5">
        <f t="shared" si="0"/>
      </c>
    </row>
    <row r="13" spans="2:9" ht="15">
      <c r="B13" t="s">
        <v>111</v>
      </c>
      <c r="C13" t="s">
        <v>113</v>
      </c>
      <c r="D13" t="s">
        <v>116</v>
      </c>
      <c r="E13" t="s">
        <v>115</v>
      </c>
      <c r="F13" t="s">
        <v>112</v>
      </c>
      <c r="G13" t="s">
        <v>114</v>
      </c>
      <c r="H13" s="2" t="s">
        <v>97</v>
      </c>
      <c r="I13" s="5">
        <f t="shared" si="0"/>
      </c>
    </row>
    <row r="14" spans="2:9" ht="15">
      <c r="B14" t="s">
        <v>61</v>
      </c>
      <c r="C14" t="s">
        <v>64</v>
      </c>
      <c r="D14" t="s">
        <v>65</v>
      </c>
      <c r="E14" t="s">
        <v>63</v>
      </c>
      <c r="F14" t="s">
        <v>42</v>
      </c>
      <c r="G14" t="s">
        <v>44</v>
      </c>
      <c r="H14" s="2" t="s">
        <v>62</v>
      </c>
      <c r="I14" s="5">
        <f t="shared" si="0"/>
      </c>
    </row>
    <row r="15" spans="2:9" ht="15">
      <c r="B15" t="s">
        <v>66</v>
      </c>
      <c r="C15" t="s">
        <v>70</v>
      </c>
      <c r="D15" t="s">
        <v>71</v>
      </c>
      <c r="E15" t="s">
        <v>69</v>
      </c>
      <c r="F15" t="s">
        <v>67</v>
      </c>
      <c r="G15" t="s">
        <v>68</v>
      </c>
      <c r="H15" s="2" t="s">
        <v>62</v>
      </c>
      <c r="I15" s="5">
        <f t="shared" si="0"/>
      </c>
    </row>
    <row r="16" spans="2:9" ht="15">
      <c r="B16" t="s">
        <v>72</v>
      </c>
      <c r="C16" t="s">
        <v>76</v>
      </c>
      <c r="D16" t="s">
        <v>77</v>
      </c>
      <c r="E16" t="s">
        <v>75</v>
      </c>
      <c r="F16" t="s">
        <v>73</v>
      </c>
      <c r="G16" t="s">
        <v>74</v>
      </c>
      <c r="H16" s="2" t="s">
        <v>62</v>
      </c>
      <c r="I16" s="5">
        <f t="shared" si="0"/>
      </c>
    </row>
    <row r="17" spans="2:9" ht="15">
      <c r="B17" t="s">
        <v>78</v>
      </c>
      <c r="C17" t="s">
        <v>82</v>
      </c>
      <c r="D17" t="s">
        <v>83</v>
      </c>
      <c r="E17" t="s">
        <v>81</v>
      </c>
      <c r="F17" t="s">
        <v>79</v>
      </c>
      <c r="G17" t="s">
        <v>80</v>
      </c>
      <c r="H17" s="2" t="s">
        <v>62</v>
      </c>
      <c r="I17" s="5">
        <f t="shared" si="0"/>
      </c>
    </row>
    <row r="18" spans="2:9" ht="15">
      <c r="B18" t="s">
        <v>84</v>
      </c>
      <c r="C18" t="s">
        <v>90</v>
      </c>
      <c r="D18" t="s">
        <v>88</v>
      </c>
      <c r="E18" t="s">
        <v>87</v>
      </c>
      <c r="F18" t="s">
        <v>85</v>
      </c>
      <c r="G18" t="s">
        <v>86</v>
      </c>
      <c r="H18" s="2" t="s">
        <v>62</v>
      </c>
      <c r="I18" s="5">
        <f t="shared" si="0"/>
      </c>
    </row>
    <row r="19" spans="2:9" ht="15">
      <c r="B19" t="s">
        <v>89</v>
      </c>
      <c r="C19" t="s">
        <v>92</v>
      </c>
      <c r="D19" t="s">
        <v>95</v>
      </c>
      <c r="E19" t="s">
        <v>94</v>
      </c>
      <c r="F19" t="s">
        <v>91</v>
      </c>
      <c r="G19" t="s">
        <v>93</v>
      </c>
      <c r="H19" s="2" t="s">
        <v>62</v>
      </c>
      <c r="I19" s="5">
        <f t="shared" si="0"/>
      </c>
    </row>
  </sheetData>
  <sheetProtection/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B1" sqref="B1:G4"/>
    </sheetView>
  </sheetViews>
  <sheetFormatPr defaultColWidth="9.140625" defaultRowHeight="15"/>
  <cols>
    <col min="1" max="1" width="3.421875" style="0" customWidth="1"/>
    <col min="2" max="2" width="7.7109375" style="0" customWidth="1"/>
    <col min="3" max="3" width="21.7109375" style="0" customWidth="1"/>
    <col min="4" max="4" width="7.7109375" style="0" customWidth="1"/>
    <col min="5" max="5" width="21.7109375" style="0" customWidth="1"/>
    <col min="6" max="6" width="7.7109375" style="0" customWidth="1"/>
    <col min="7" max="7" width="21.7109375" style="0" customWidth="1"/>
    <col min="8" max="8" width="9.140625" style="2" customWidth="1"/>
    <col min="9" max="9" width="11.8515625" style="5" bestFit="1" customWidth="1"/>
  </cols>
  <sheetData>
    <row r="1" spans="1:9" ht="15">
      <c r="A1" t="s">
        <v>248</v>
      </c>
      <c r="B1" t="s">
        <v>392</v>
      </c>
      <c r="C1" t="s">
        <v>157</v>
      </c>
      <c r="D1" t="s">
        <v>162</v>
      </c>
      <c r="E1" t="s">
        <v>161</v>
      </c>
      <c r="F1" t="s">
        <v>158</v>
      </c>
      <c r="G1" t="s">
        <v>160</v>
      </c>
      <c r="H1" s="1">
        <v>0.2796875</v>
      </c>
      <c r="I1" s="5">
        <f>IF(OR(H1="RET",H1="ELIM"),"",IF((H1-$H$1)&lt;$H$1*0.2,100-((H1-$H$1)/($H$1*0.2/100)),0))</f>
        <v>100</v>
      </c>
    </row>
    <row r="2" spans="1:9" ht="15">
      <c r="A2" t="s">
        <v>297</v>
      </c>
      <c r="B2" t="s">
        <v>315</v>
      </c>
      <c r="C2" t="s">
        <v>314</v>
      </c>
      <c r="D2" t="s">
        <v>393</v>
      </c>
      <c r="E2" t="s">
        <v>394</v>
      </c>
      <c r="F2" t="s">
        <v>313</v>
      </c>
      <c r="G2" t="s">
        <v>312</v>
      </c>
      <c r="H2" s="1">
        <v>0.2803125</v>
      </c>
      <c r="I2" s="5">
        <f>IF(OR(H2="RET",H2="ELIM"),"",IF((H2-$H$1)&lt;$H$1*0.2,100-((H2-$H$1)/($H$1*0.2/100)),0))</f>
        <v>98.88268156424573</v>
      </c>
    </row>
    <row r="3" spans="1:9" ht="15">
      <c r="A3" t="s">
        <v>258</v>
      </c>
      <c r="B3" t="s">
        <v>396</v>
      </c>
      <c r="C3" t="s">
        <v>395</v>
      </c>
      <c r="D3" t="s">
        <v>214</v>
      </c>
      <c r="E3" t="s">
        <v>213</v>
      </c>
      <c r="F3" t="s">
        <v>210</v>
      </c>
      <c r="G3" t="s">
        <v>212</v>
      </c>
      <c r="H3" s="1">
        <v>0.37980324074074073</v>
      </c>
      <c r="I3" s="5">
        <f>IF(OR(H3="RET",H3="ELIM"),"",IF((H3-$H$1)&lt;$H$1*0.2,100-((H3-$H$1)/($H$1*0.2/100)),0))</f>
        <v>0</v>
      </c>
    </row>
    <row r="4" spans="1:9" ht="15">
      <c r="A4" t="s">
        <v>365</v>
      </c>
      <c r="B4" t="s">
        <v>308</v>
      </c>
      <c r="C4" t="s">
        <v>233</v>
      </c>
      <c r="D4" t="s">
        <v>306</v>
      </c>
      <c r="E4" t="s">
        <v>307</v>
      </c>
      <c r="F4" t="s">
        <v>234</v>
      </c>
      <c r="G4" t="s">
        <v>236</v>
      </c>
      <c r="H4" s="2" t="s">
        <v>97</v>
      </c>
      <c r="I4" s="5">
        <f>IF(OR(H4="RET",H4="ELIM"),"",IF((H4-$H$1)&lt;$H$1*0.2,100-((H4-$H$1)/($H$1*0.2/100)),0))</f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" sqref="A1:I18"/>
    </sheetView>
  </sheetViews>
  <sheetFormatPr defaultColWidth="9.140625" defaultRowHeight="15"/>
  <cols>
    <col min="1" max="1" width="3.421875" style="0" customWidth="1"/>
    <col min="2" max="2" width="7.7109375" style="0" customWidth="1"/>
    <col min="3" max="3" width="21.7109375" style="0" customWidth="1"/>
    <col min="4" max="4" width="7.7109375" style="0" customWidth="1"/>
    <col min="5" max="5" width="21.7109375" style="0" customWidth="1"/>
    <col min="6" max="6" width="7.7109375" style="0" customWidth="1"/>
    <col min="7" max="7" width="21.7109375" style="0" customWidth="1"/>
    <col min="8" max="8" width="9.140625" style="26" customWidth="1"/>
    <col min="9" max="9" width="11.8515625" style="5" bestFit="1" customWidth="1"/>
  </cols>
  <sheetData>
    <row r="1" spans="1:9" ht="15">
      <c r="A1" t="s">
        <v>248</v>
      </c>
      <c r="B1" t="s">
        <v>318</v>
      </c>
      <c r="C1" t="s">
        <v>319</v>
      </c>
      <c r="D1" t="s">
        <v>321</v>
      </c>
      <c r="E1" t="s">
        <v>320</v>
      </c>
      <c r="F1" t="s">
        <v>251</v>
      </c>
      <c r="G1" t="s">
        <v>252</v>
      </c>
      <c r="H1" s="1">
        <v>0.11038194444444445</v>
      </c>
      <c r="I1" s="5">
        <f aca="true" t="shared" si="0" ref="I1:I17">IF(OR(H1="RET",H1="ELIM"),"",IF((H1-$H$1)&lt;$H$1*0.2,100-((H1-$H$1)/($H$1*0.2/100)),0))</f>
        <v>100</v>
      </c>
    </row>
    <row r="2" spans="1:9" ht="15">
      <c r="A2" t="s">
        <v>297</v>
      </c>
      <c r="B2" t="s">
        <v>367</v>
      </c>
      <c r="C2" t="s">
        <v>366</v>
      </c>
      <c r="D2" t="s">
        <v>321</v>
      </c>
      <c r="E2" t="s">
        <v>398</v>
      </c>
      <c r="F2" t="s">
        <v>330</v>
      </c>
      <c r="G2" t="s">
        <v>329</v>
      </c>
      <c r="H2" s="1">
        <v>0.11039351851851853</v>
      </c>
      <c r="I2" s="5">
        <f t="shared" si="0"/>
        <v>99.94757261193244</v>
      </c>
    </row>
    <row r="3" spans="1:9" ht="15">
      <c r="A3" t="s">
        <v>258</v>
      </c>
      <c r="B3" t="s">
        <v>27</v>
      </c>
      <c r="C3" t="s">
        <v>384</v>
      </c>
      <c r="D3" t="s">
        <v>400</v>
      </c>
      <c r="E3" t="s">
        <v>399</v>
      </c>
      <c r="F3" t="s">
        <v>28</v>
      </c>
      <c r="G3" t="s">
        <v>30</v>
      </c>
      <c r="H3" s="1">
        <v>0.11123842592592592</v>
      </c>
      <c r="I3" s="5">
        <f t="shared" si="0"/>
        <v>96.12037328300309</v>
      </c>
    </row>
    <row r="4" spans="1:9" ht="15">
      <c r="A4" t="s">
        <v>261</v>
      </c>
      <c r="B4" t="s">
        <v>20</v>
      </c>
      <c r="C4" t="s">
        <v>260</v>
      </c>
      <c r="D4" t="s">
        <v>25</v>
      </c>
      <c r="E4" t="s">
        <v>24</v>
      </c>
      <c r="F4" t="s">
        <v>21</v>
      </c>
      <c r="G4" t="s">
        <v>23</v>
      </c>
      <c r="H4" s="1">
        <v>0.11722222222222223</v>
      </c>
      <c r="I4" s="5">
        <f t="shared" si="0"/>
        <v>69.01541365209185</v>
      </c>
    </row>
    <row r="5" spans="1:9" ht="15">
      <c r="A5" t="s">
        <v>265</v>
      </c>
      <c r="B5" t="s">
        <v>66</v>
      </c>
      <c r="C5" t="s">
        <v>247</v>
      </c>
      <c r="D5" t="s">
        <v>71</v>
      </c>
      <c r="E5" t="s">
        <v>69</v>
      </c>
      <c r="F5" t="s">
        <v>67</v>
      </c>
      <c r="G5" t="s">
        <v>68</v>
      </c>
      <c r="H5" s="1">
        <v>0.11723379629629631</v>
      </c>
      <c r="I5" s="5">
        <f t="shared" si="0"/>
        <v>68.9629862640243</v>
      </c>
    </row>
    <row r="6" spans="1:9" ht="15">
      <c r="A6" t="s">
        <v>272</v>
      </c>
      <c r="B6" t="s">
        <v>401</v>
      </c>
      <c r="C6" t="s">
        <v>402</v>
      </c>
      <c r="D6" t="s">
        <v>95</v>
      </c>
      <c r="E6" t="s">
        <v>94</v>
      </c>
      <c r="F6" t="s">
        <v>91</v>
      </c>
      <c r="G6" t="s">
        <v>274</v>
      </c>
      <c r="H6" s="1">
        <v>0.12530092592592593</v>
      </c>
      <c r="I6" s="5">
        <f t="shared" si="0"/>
        <v>32.42109678095839</v>
      </c>
    </row>
    <row r="7" spans="1:9" ht="15">
      <c r="A7" t="s">
        <v>275</v>
      </c>
      <c r="B7" t="s">
        <v>89</v>
      </c>
      <c r="C7" t="s">
        <v>276</v>
      </c>
      <c r="D7" t="s">
        <v>403</v>
      </c>
      <c r="E7" t="s">
        <v>404</v>
      </c>
      <c r="F7" t="s">
        <v>91</v>
      </c>
      <c r="G7" t="s">
        <v>274</v>
      </c>
      <c r="H7" s="1">
        <v>0.1253125</v>
      </c>
      <c r="I7" s="5">
        <f t="shared" si="0"/>
        <v>32.36866939289091</v>
      </c>
    </row>
    <row r="8" spans="1:9" ht="15">
      <c r="A8" t="s">
        <v>343</v>
      </c>
      <c r="B8" t="s">
        <v>101</v>
      </c>
      <c r="C8" t="s">
        <v>361</v>
      </c>
      <c r="D8" t="s">
        <v>363</v>
      </c>
      <c r="E8" t="s">
        <v>364</v>
      </c>
      <c r="F8" t="s">
        <v>42</v>
      </c>
      <c r="G8" t="s">
        <v>44</v>
      </c>
      <c r="H8" s="1">
        <v>0.13749999999999998</v>
      </c>
      <c r="I8" s="5">
        <f t="shared" si="0"/>
        <v>0</v>
      </c>
    </row>
    <row r="9" spans="1:9" ht="15">
      <c r="A9" t="s">
        <v>283</v>
      </c>
      <c r="B9" t="s">
        <v>405</v>
      </c>
      <c r="C9" t="s">
        <v>215</v>
      </c>
      <c r="D9" t="s">
        <v>220</v>
      </c>
      <c r="E9" t="s">
        <v>218</v>
      </c>
      <c r="F9" t="s">
        <v>216</v>
      </c>
      <c r="G9" t="s">
        <v>217</v>
      </c>
      <c r="H9" s="1">
        <v>0.1375347222222222</v>
      </c>
      <c r="I9" s="5">
        <f t="shared" si="0"/>
        <v>0</v>
      </c>
    </row>
    <row r="10" spans="1:9" ht="15">
      <c r="A10" t="s">
        <v>349</v>
      </c>
      <c r="B10" t="s">
        <v>406</v>
      </c>
      <c r="C10" t="s">
        <v>407</v>
      </c>
      <c r="D10" t="s">
        <v>246</v>
      </c>
      <c r="E10" t="s">
        <v>245</v>
      </c>
      <c r="F10" t="s">
        <v>178</v>
      </c>
      <c r="G10" t="s">
        <v>179</v>
      </c>
      <c r="H10" s="1">
        <v>0.15070601851851853</v>
      </c>
      <c r="I10" s="5">
        <f t="shared" si="0"/>
        <v>0</v>
      </c>
    </row>
    <row r="11" spans="1:9" ht="15">
      <c r="A11" t="s">
        <v>353</v>
      </c>
      <c r="B11" t="s">
        <v>408</v>
      </c>
      <c r="C11" t="s">
        <v>243</v>
      </c>
      <c r="D11" t="s">
        <v>410</v>
      </c>
      <c r="E11" t="s">
        <v>409</v>
      </c>
      <c r="F11" t="s">
        <v>178</v>
      </c>
      <c r="G11" t="s">
        <v>179</v>
      </c>
      <c r="H11" s="1">
        <v>0.1507175925925926</v>
      </c>
      <c r="I11" s="5">
        <f t="shared" si="0"/>
        <v>0</v>
      </c>
    </row>
    <row r="12" spans="1:9" ht="15">
      <c r="A12" t="s">
        <v>358</v>
      </c>
      <c r="B12" t="s">
        <v>8</v>
      </c>
      <c r="C12" t="s">
        <v>411</v>
      </c>
      <c r="D12" t="s">
        <v>277</v>
      </c>
      <c r="E12" t="s">
        <v>278</v>
      </c>
      <c r="F12" t="s">
        <v>178</v>
      </c>
      <c r="G12" t="s">
        <v>179</v>
      </c>
      <c r="H12" s="1">
        <v>0.1650462962962963</v>
      </c>
      <c r="I12" s="5">
        <f t="shared" si="0"/>
        <v>0</v>
      </c>
    </row>
    <row r="13" spans="1:9" ht="15">
      <c r="A13" t="s">
        <v>360</v>
      </c>
      <c r="B13" t="s">
        <v>287</v>
      </c>
      <c r="C13" t="s">
        <v>286</v>
      </c>
      <c r="D13" t="s">
        <v>284</v>
      </c>
      <c r="E13" t="s">
        <v>285</v>
      </c>
      <c r="F13" t="s">
        <v>270</v>
      </c>
      <c r="G13" t="s">
        <v>269</v>
      </c>
      <c r="H13" s="1">
        <v>0.1656712962962963</v>
      </c>
      <c r="I13" s="5">
        <f t="shared" si="0"/>
        <v>0</v>
      </c>
    </row>
    <row r="14" spans="1:9" ht="15">
      <c r="A14" t="s">
        <v>362</v>
      </c>
      <c r="B14" t="s">
        <v>273</v>
      </c>
      <c r="C14" t="s">
        <v>271</v>
      </c>
      <c r="D14" t="s">
        <v>413</v>
      </c>
      <c r="E14" t="s">
        <v>412</v>
      </c>
      <c r="F14" t="s">
        <v>270</v>
      </c>
      <c r="G14" t="s">
        <v>269</v>
      </c>
      <c r="H14" s="1">
        <v>0.1834259259259259</v>
      </c>
      <c r="I14" s="5">
        <f t="shared" si="0"/>
        <v>0</v>
      </c>
    </row>
    <row r="15" spans="1:9" ht="15">
      <c r="A15" t="s">
        <v>365</v>
      </c>
      <c r="B15" t="s">
        <v>359</v>
      </c>
      <c r="C15" t="s">
        <v>357</v>
      </c>
      <c r="D15" t="s">
        <v>263</v>
      </c>
      <c r="E15" t="s">
        <v>262</v>
      </c>
      <c r="F15" t="s">
        <v>216</v>
      </c>
      <c r="G15" t="s">
        <v>217</v>
      </c>
      <c r="H15" s="26" t="s">
        <v>62</v>
      </c>
      <c r="I15" s="5">
        <f t="shared" si="0"/>
      </c>
    </row>
    <row r="16" spans="1:9" ht="15">
      <c r="A16" t="s">
        <v>290</v>
      </c>
      <c r="B16" t="s">
        <v>414</v>
      </c>
      <c r="C16" t="s">
        <v>415</v>
      </c>
      <c r="D16" t="s">
        <v>419</v>
      </c>
      <c r="E16" t="s">
        <v>418</v>
      </c>
      <c r="F16" t="s">
        <v>416</v>
      </c>
      <c r="G16" t="s">
        <v>417</v>
      </c>
      <c r="H16" s="26" t="s">
        <v>62</v>
      </c>
      <c r="I16" s="5">
        <f t="shared" si="0"/>
      </c>
    </row>
    <row r="17" spans="1:9" ht="15">
      <c r="A17" t="s">
        <v>365</v>
      </c>
      <c r="B17" t="s">
        <v>375</v>
      </c>
      <c r="C17" t="s">
        <v>374</v>
      </c>
      <c r="D17" t="s">
        <v>373</v>
      </c>
      <c r="E17" t="s">
        <v>371</v>
      </c>
      <c r="F17" t="s">
        <v>372</v>
      </c>
      <c r="G17" t="s">
        <v>370</v>
      </c>
      <c r="H17" s="26" t="s">
        <v>62</v>
      </c>
      <c r="I17" s="5">
        <f t="shared" si="0"/>
      </c>
    </row>
    <row r="18" spans="2:8" ht="15">
      <c r="B18" t="s">
        <v>111</v>
      </c>
      <c r="C18" t="s">
        <v>420</v>
      </c>
      <c r="D18" t="s">
        <v>424</v>
      </c>
      <c r="E18" t="s">
        <v>423</v>
      </c>
      <c r="F18" t="s">
        <v>421</v>
      </c>
      <c r="G18" t="s">
        <v>422</v>
      </c>
      <c r="H18" s="26" t="s">
        <v>62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A1" sqref="A1:I18"/>
    </sheetView>
  </sheetViews>
  <sheetFormatPr defaultColWidth="9.140625" defaultRowHeight="15"/>
  <cols>
    <col min="1" max="1" width="3.421875" style="0" customWidth="1"/>
    <col min="2" max="2" width="7.7109375" style="0" customWidth="1"/>
    <col min="3" max="3" width="21.7109375" style="0" customWidth="1"/>
    <col min="4" max="4" width="7.7109375" style="0" customWidth="1"/>
    <col min="5" max="5" width="21.7109375" style="0" customWidth="1"/>
    <col min="6" max="6" width="7.7109375" style="0" customWidth="1"/>
    <col min="7" max="7" width="21.7109375" style="0" customWidth="1"/>
    <col min="8" max="8" width="9.140625" style="26" customWidth="1"/>
    <col min="9" max="9" width="11.8515625" style="5" bestFit="1" customWidth="1"/>
  </cols>
  <sheetData>
    <row r="1" spans="1:9" ht="15">
      <c r="A1" t="s">
        <v>248</v>
      </c>
      <c r="B1" t="s">
        <v>131</v>
      </c>
      <c r="C1" t="s">
        <v>122</v>
      </c>
      <c r="D1" t="s">
        <v>124</v>
      </c>
      <c r="E1" t="s">
        <v>123</v>
      </c>
      <c r="F1" t="s">
        <v>67</v>
      </c>
      <c r="G1" t="s">
        <v>68</v>
      </c>
      <c r="H1" s="1">
        <v>0.19310185185185183</v>
      </c>
      <c r="I1" s="5">
        <f aca="true" t="shared" si="0" ref="I1:I7">IF(OR(H1="RET",H1="ELIM"),"",IF((H1-$H$1)&lt;$H$1*0.2,100-((H1-$H$1)/($H$1*0.2/100)),0))</f>
        <v>100</v>
      </c>
    </row>
    <row r="2" spans="1:9" ht="15">
      <c r="A2" t="s">
        <v>297</v>
      </c>
      <c r="B2" t="s">
        <v>249</v>
      </c>
      <c r="C2" t="s">
        <v>250</v>
      </c>
      <c r="D2" t="s">
        <v>254</v>
      </c>
      <c r="E2" t="s">
        <v>253</v>
      </c>
      <c r="F2" t="s">
        <v>251</v>
      </c>
      <c r="G2" t="s">
        <v>252</v>
      </c>
      <c r="H2" s="1">
        <v>0.19311342592592592</v>
      </c>
      <c r="I2" s="5">
        <f t="shared" si="0"/>
        <v>99.97003116758566</v>
      </c>
    </row>
    <row r="3" spans="1:9" ht="15">
      <c r="A3" t="s">
        <v>258</v>
      </c>
      <c r="B3" t="s">
        <v>388</v>
      </c>
      <c r="C3" t="s">
        <v>227</v>
      </c>
      <c r="D3" t="s">
        <v>426</v>
      </c>
      <c r="E3" t="s">
        <v>425</v>
      </c>
      <c r="F3" t="s">
        <v>228</v>
      </c>
      <c r="G3" t="s">
        <v>387</v>
      </c>
      <c r="H3" s="1">
        <v>0.19317129629629629</v>
      </c>
      <c r="I3" s="5">
        <f t="shared" si="0"/>
        <v>99.82018700551424</v>
      </c>
    </row>
    <row r="4" spans="1:9" ht="15">
      <c r="A4" t="s">
        <v>261</v>
      </c>
      <c r="B4" t="s">
        <v>48</v>
      </c>
      <c r="C4" t="s">
        <v>50</v>
      </c>
      <c r="D4" t="s">
        <v>53</v>
      </c>
      <c r="E4" t="s">
        <v>52</v>
      </c>
      <c r="F4" t="s">
        <v>49</v>
      </c>
      <c r="G4" t="s">
        <v>51</v>
      </c>
      <c r="H4" s="1">
        <v>0.24784722222222222</v>
      </c>
      <c r="I4" s="5">
        <f t="shared" si="0"/>
        <v>0</v>
      </c>
    </row>
    <row r="5" spans="1:9" ht="15">
      <c r="A5" t="s">
        <v>265</v>
      </c>
      <c r="B5" t="s">
        <v>305</v>
      </c>
      <c r="C5" t="s">
        <v>304</v>
      </c>
      <c r="D5" t="s">
        <v>300</v>
      </c>
      <c r="E5" t="s">
        <v>301</v>
      </c>
      <c r="F5" t="s">
        <v>303</v>
      </c>
      <c r="G5" t="s">
        <v>302</v>
      </c>
      <c r="H5" s="1">
        <v>0.27273148148148146</v>
      </c>
      <c r="I5" s="5">
        <f t="shared" si="0"/>
        <v>0</v>
      </c>
    </row>
    <row r="6" spans="1:9" ht="15">
      <c r="A6" t="s">
        <v>365</v>
      </c>
      <c r="B6" t="s">
        <v>192</v>
      </c>
      <c r="C6" t="s">
        <v>187</v>
      </c>
      <c r="D6" t="s">
        <v>191</v>
      </c>
      <c r="E6" t="s">
        <v>190</v>
      </c>
      <c r="F6" t="s">
        <v>188</v>
      </c>
      <c r="G6" t="s">
        <v>189</v>
      </c>
      <c r="H6" s="26" t="s">
        <v>62</v>
      </c>
      <c r="I6" s="5">
        <f t="shared" si="0"/>
      </c>
    </row>
    <row r="7" spans="1:9" ht="15">
      <c r="A7" t="s">
        <v>365</v>
      </c>
      <c r="B7" t="s">
        <v>281</v>
      </c>
      <c r="C7" t="s">
        <v>279</v>
      </c>
      <c r="D7" t="s">
        <v>433</v>
      </c>
      <c r="E7" t="s">
        <v>432</v>
      </c>
      <c r="F7" t="s">
        <v>67</v>
      </c>
      <c r="G7" t="s">
        <v>68</v>
      </c>
      <c r="H7" s="26" t="s">
        <v>62</v>
      </c>
      <c r="I7" s="5">
        <f t="shared" si="0"/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A1" sqref="A1:I18"/>
    </sheetView>
  </sheetViews>
  <sheetFormatPr defaultColWidth="9.140625" defaultRowHeight="15"/>
  <cols>
    <col min="1" max="1" width="3.421875" style="0" customWidth="1"/>
    <col min="2" max="2" width="7.7109375" style="0" customWidth="1"/>
    <col min="3" max="3" width="21.7109375" style="0" customWidth="1"/>
    <col min="4" max="4" width="7.7109375" style="0" customWidth="1"/>
    <col min="5" max="5" width="21.7109375" style="0" customWidth="1"/>
    <col min="6" max="6" width="7.7109375" style="0" customWidth="1"/>
    <col min="7" max="7" width="21.7109375" style="0" customWidth="1"/>
    <col min="8" max="8" width="9.140625" style="26" customWidth="1"/>
    <col min="9" max="9" width="11.8515625" style="5" bestFit="1" customWidth="1"/>
  </cols>
  <sheetData>
    <row r="1" spans="1:9" ht="15">
      <c r="A1" t="s">
        <v>248</v>
      </c>
      <c r="B1" t="s">
        <v>436</v>
      </c>
      <c r="C1" t="s">
        <v>437</v>
      </c>
      <c r="D1" t="s">
        <v>435</v>
      </c>
      <c r="E1" t="s">
        <v>434</v>
      </c>
      <c r="F1" t="s">
        <v>234</v>
      </c>
      <c r="G1" t="s">
        <v>236</v>
      </c>
      <c r="H1" s="1">
        <v>0.27708333333333335</v>
      </c>
      <c r="I1" s="5">
        <f>IF(OR(H1="RET",H1="ELIM"),"",IF((H1-$H$1)&lt;$H$1*0.2,100-((H1-$H$1)/($H$1*0.2/100)),0))</f>
        <v>100</v>
      </c>
    </row>
    <row r="2" spans="1:9" ht="15">
      <c r="A2" t="s">
        <v>297</v>
      </c>
      <c r="B2" t="s">
        <v>235</v>
      </c>
      <c r="C2" t="s">
        <v>233</v>
      </c>
      <c r="D2" t="s">
        <v>439</v>
      </c>
      <c r="E2" t="s">
        <v>438</v>
      </c>
      <c r="F2" t="s">
        <v>234</v>
      </c>
      <c r="G2" t="s">
        <v>236</v>
      </c>
      <c r="H2" s="1">
        <v>0.2771064814814815</v>
      </c>
      <c r="I2" s="5">
        <f>IF(OR(H2="RET",H2="ELIM"),"",IF((H2-$H$1)&lt;$H$1*0.2,100-((H2-$H$1)/($H$1*0.2/100)),0))</f>
        <v>99.95822890559735</v>
      </c>
    </row>
    <row r="3" spans="2:9" ht="15">
      <c r="B3" t="s">
        <v>381</v>
      </c>
      <c r="C3" t="s">
        <v>429</v>
      </c>
      <c r="D3" t="s">
        <v>382</v>
      </c>
      <c r="E3" t="s">
        <v>383</v>
      </c>
      <c r="F3" t="s">
        <v>379</v>
      </c>
      <c r="G3" s="10" t="s">
        <v>378</v>
      </c>
      <c r="H3" s="1" t="s">
        <v>62</v>
      </c>
      <c r="I3" s="5">
        <f>IF(OR(H3="RET",H3="ELIM"),"",IF((H3-$H$1)&lt;$H$1*0.2,100-((H3-$H$1)/($H$1*0.2/100)),0))</f>
      </c>
    </row>
    <row r="4" spans="1:9" ht="15">
      <c r="A4" t="s">
        <v>365</v>
      </c>
      <c r="B4" t="s">
        <v>61</v>
      </c>
      <c r="C4" t="s">
        <v>64</v>
      </c>
      <c r="D4" t="s">
        <v>65</v>
      </c>
      <c r="E4" t="s">
        <v>63</v>
      </c>
      <c r="F4" t="s">
        <v>42</v>
      </c>
      <c r="G4" t="s">
        <v>44</v>
      </c>
      <c r="H4" s="1" t="s">
        <v>62</v>
      </c>
      <c r="I4" s="5">
        <f>IF(OR(H4="RET",H4="ELIM"),"",IF((H4-$H$1)&lt;$H$1*0.2,100-((H4-$H$1)/($H$1*0.2/100)),0))</f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B1" sqref="B1:I15"/>
    </sheetView>
  </sheetViews>
  <sheetFormatPr defaultColWidth="9.140625" defaultRowHeight="15"/>
  <cols>
    <col min="1" max="1" width="3.421875" style="0" customWidth="1"/>
    <col min="2" max="2" width="7.7109375" style="0" customWidth="1"/>
    <col min="3" max="3" width="21.7109375" style="0" customWidth="1"/>
    <col min="4" max="4" width="7.7109375" style="0" customWidth="1"/>
    <col min="5" max="5" width="21.7109375" style="0" customWidth="1"/>
    <col min="6" max="6" width="7.7109375" style="0" customWidth="1"/>
    <col min="7" max="7" width="21.7109375" style="0" customWidth="1"/>
    <col min="8" max="8" width="9.140625" style="26" customWidth="1"/>
    <col min="9" max="9" width="11.8515625" style="5" bestFit="1" customWidth="1"/>
  </cols>
  <sheetData>
    <row r="1" spans="1:9" ht="15">
      <c r="A1" t="s">
        <v>248</v>
      </c>
      <c r="B1" t="s">
        <v>318</v>
      </c>
      <c r="C1" t="s">
        <v>319</v>
      </c>
      <c r="D1" t="s">
        <v>321</v>
      </c>
      <c r="E1" t="s">
        <v>320</v>
      </c>
      <c r="F1" t="s">
        <v>251</v>
      </c>
      <c r="G1" t="s">
        <v>252</v>
      </c>
      <c r="H1" s="1">
        <v>0.10474537037037036</v>
      </c>
      <c r="I1" s="5">
        <f aca="true" t="shared" si="0" ref="I1:I17">IF(OR(H1="RET",H1="ELIM"),"",IF((H1-$H$1)&lt;$H$1*0.2,100-((H1-$H$1)/($H$1*0.2/100)),0))</f>
        <v>100</v>
      </c>
    </row>
    <row r="2" spans="1:9" ht="15">
      <c r="A2" t="s">
        <v>297</v>
      </c>
      <c r="B2" t="s">
        <v>27</v>
      </c>
      <c r="C2" t="s">
        <v>384</v>
      </c>
      <c r="D2" t="s">
        <v>400</v>
      </c>
      <c r="E2" t="s">
        <v>399</v>
      </c>
      <c r="F2" t="s">
        <v>28</v>
      </c>
      <c r="G2" t="s">
        <v>30</v>
      </c>
      <c r="H2" s="1">
        <v>0.10486111111111111</v>
      </c>
      <c r="I2" s="5">
        <f t="shared" si="0"/>
        <v>99.44751381215465</v>
      </c>
    </row>
    <row r="3" spans="1:9" ht="15">
      <c r="A3" t="s">
        <v>258</v>
      </c>
      <c r="B3" t="s">
        <v>367</v>
      </c>
      <c r="C3" t="s">
        <v>366</v>
      </c>
      <c r="D3" t="s">
        <v>333</v>
      </c>
      <c r="E3" t="s">
        <v>334</v>
      </c>
      <c r="F3" t="s">
        <v>330</v>
      </c>
      <c r="G3" t="s">
        <v>329</v>
      </c>
      <c r="H3" s="1">
        <v>0.10503472222222222</v>
      </c>
      <c r="I3" s="5">
        <f t="shared" si="0"/>
        <v>98.6187845303867</v>
      </c>
    </row>
    <row r="4" spans="1:9" ht="15">
      <c r="A4" t="s">
        <v>261</v>
      </c>
      <c r="B4" t="s">
        <v>440</v>
      </c>
      <c r="C4" t="s">
        <v>441</v>
      </c>
      <c r="D4" t="s">
        <v>445</v>
      </c>
      <c r="E4" t="s">
        <v>444</v>
      </c>
      <c r="F4" t="s">
        <v>442</v>
      </c>
      <c r="G4" t="s">
        <v>443</v>
      </c>
      <c r="H4" s="1">
        <v>0.11296296296296297</v>
      </c>
      <c r="I4" s="5">
        <f t="shared" si="0"/>
        <v>60.773480662983346</v>
      </c>
    </row>
    <row r="5" spans="1:9" ht="15">
      <c r="A5" t="s">
        <v>265</v>
      </c>
      <c r="B5" t="s">
        <v>101</v>
      </c>
      <c r="C5" t="s">
        <v>103</v>
      </c>
      <c r="D5" t="s">
        <v>104</v>
      </c>
      <c r="E5" t="s">
        <v>102</v>
      </c>
      <c r="F5" t="s">
        <v>42</v>
      </c>
      <c r="G5" t="s">
        <v>44</v>
      </c>
      <c r="H5" s="1">
        <v>0.11298611111111112</v>
      </c>
      <c r="I5" s="5">
        <f t="shared" si="0"/>
        <v>60.66298342541429</v>
      </c>
    </row>
    <row r="6" spans="1:9" ht="15">
      <c r="A6" t="s">
        <v>272</v>
      </c>
      <c r="B6" t="s">
        <v>446</v>
      </c>
      <c r="C6" t="s">
        <v>447</v>
      </c>
      <c r="D6" t="s">
        <v>451</v>
      </c>
      <c r="E6" t="s">
        <v>450</v>
      </c>
      <c r="F6" t="s">
        <v>448</v>
      </c>
      <c r="G6" t="s">
        <v>449</v>
      </c>
      <c r="H6" s="1">
        <v>0.1129976851851852</v>
      </c>
      <c r="I6" s="5">
        <f t="shared" si="0"/>
        <v>60.60773480662973</v>
      </c>
    </row>
    <row r="7" spans="1:9" ht="15">
      <c r="A7" t="s">
        <v>275</v>
      </c>
      <c r="B7" t="s">
        <v>452</v>
      </c>
      <c r="C7" t="s">
        <v>453</v>
      </c>
      <c r="D7" t="s">
        <v>455</v>
      </c>
      <c r="E7" t="s">
        <v>454</v>
      </c>
      <c r="F7" t="s">
        <v>67</v>
      </c>
      <c r="G7" t="s">
        <v>68</v>
      </c>
      <c r="H7" s="1">
        <v>0.13314814814814815</v>
      </c>
      <c r="I7" s="5">
        <f t="shared" si="0"/>
        <v>0</v>
      </c>
    </row>
    <row r="8" spans="1:9" ht="15">
      <c r="A8" t="s">
        <v>343</v>
      </c>
      <c r="B8" t="s">
        <v>456</v>
      </c>
      <c r="C8" t="s">
        <v>457</v>
      </c>
      <c r="D8" t="s">
        <v>461</v>
      </c>
      <c r="E8" t="s">
        <v>460</v>
      </c>
      <c r="F8" t="s">
        <v>458</v>
      </c>
      <c r="G8" t="s">
        <v>459</v>
      </c>
      <c r="H8" s="1">
        <v>0.13315972222222222</v>
      </c>
      <c r="I8" s="5">
        <f t="shared" si="0"/>
        <v>0</v>
      </c>
    </row>
    <row r="9" spans="1:9" ht="15">
      <c r="A9" t="s">
        <v>283</v>
      </c>
      <c r="B9" t="s">
        <v>462</v>
      </c>
      <c r="C9" t="s">
        <v>463</v>
      </c>
      <c r="D9" t="s">
        <v>465</v>
      </c>
      <c r="E9" t="s">
        <v>464</v>
      </c>
      <c r="F9" t="s">
        <v>67</v>
      </c>
      <c r="G9" t="s">
        <v>68</v>
      </c>
      <c r="H9" s="1">
        <v>0.13645833333333332</v>
      </c>
      <c r="I9" s="5">
        <f t="shared" si="0"/>
        <v>0</v>
      </c>
    </row>
    <row r="10" spans="1:9" ht="15">
      <c r="A10" t="s">
        <v>349</v>
      </c>
      <c r="B10" t="s">
        <v>240</v>
      </c>
      <c r="C10" t="s">
        <v>239</v>
      </c>
      <c r="D10" t="s">
        <v>467</v>
      </c>
      <c r="E10" t="s">
        <v>466</v>
      </c>
      <c r="F10" t="s">
        <v>67</v>
      </c>
      <c r="G10" s="6" t="s">
        <v>68</v>
      </c>
      <c r="H10" s="1">
        <v>0.13648148148148148</v>
      </c>
      <c r="I10" s="5">
        <f t="shared" si="0"/>
        <v>0</v>
      </c>
    </row>
    <row r="11" spans="1:9" ht="15">
      <c r="A11" t="s">
        <v>353</v>
      </c>
      <c r="B11" t="s">
        <v>468</v>
      </c>
      <c r="C11" t="s">
        <v>469</v>
      </c>
      <c r="D11" t="s">
        <v>471</v>
      </c>
      <c r="E11" t="s">
        <v>470</v>
      </c>
      <c r="F11" t="s">
        <v>234</v>
      </c>
      <c r="G11" t="s">
        <v>236</v>
      </c>
      <c r="H11" s="1">
        <v>0.14152777777777778</v>
      </c>
      <c r="I11" s="5">
        <f t="shared" si="0"/>
        <v>0</v>
      </c>
    </row>
    <row r="12" spans="1:9" ht="15">
      <c r="A12" t="s">
        <v>358</v>
      </c>
      <c r="B12" t="s">
        <v>436</v>
      </c>
      <c r="C12" t="s">
        <v>437</v>
      </c>
      <c r="D12" t="s">
        <v>473</v>
      </c>
      <c r="E12" t="s">
        <v>472</v>
      </c>
      <c r="F12" t="s">
        <v>234</v>
      </c>
      <c r="G12" t="s">
        <v>236</v>
      </c>
      <c r="H12" s="1">
        <v>0.14153935185185185</v>
      </c>
      <c r="I12" s="5">
        <f t="shared" si="0"/>
        <v>0</v>
      </c>
    </row>
    <row r="13" spans="1:9" ht="15">
      <c r="A13" t="s">
        <v>360</v>
      </c>
      <c r="B13" t="s">
        <v>287</v>
      </c>
      <c r="C13" t="s">
        <v>286</v>
      </c>
      <c r="D13" t="s">
        <v>284</v>
      </c>
      <c r="E13" t="s">
        <v>285</v>
      </c>
      <c r="F13" t="s">
        <v>270</v>
      </c>
      <c r="G13" t="s">
        <v>269</v>
      </c>
      <c r="H13" s="1">
        <v>0.1492476851851852</v>
      </c>
      <c r="I13" s="5">
        <f t="shared" si="0"/>
        <v>0</v>
      </c>
    </row>
    <row r="14" spans="1:9" ht="15">
      <c r="A14" t="s">
        <v>362</v>
      </c>
      <c r="B14" t="s">
        <v>474</v>
      </c>
      <c r="C14" t="s">
        <v>475</v>
      </c>
      <c r="D14" t="s">
        <v>477</v>
      </c>
      <c r="E14" t="s">
        <v>476</v>
      </c>
      <c r="F14" t="s">
        <v>216</v>
      </c>
      <c r="G14" t="s">
        <v>217</v>
      </c>
      <c r="H14" s="1">
        <v>0.16452546296296297</v>
      </c>
      <c r="I14" s="5">
        <f t="shared" si="0"/>
        <v>0</v>
      </c>
    </row>
    <row r="15" spans="1:9" ht="15">
      <c r="A15" t="s">
        <v>489</v>
      </c>
      <c r="B15" t="s">
        <v>478</v>
      </c>
      <c r="C15" t="s">
        <v>479</v>
      </c>
      <c r="D15" t="s">
        <v>481</v>
      </c>
      <c r="E15" t="s">
        <v>480</v>
      </c>
      <c r="F15" t="s">
        <v>216</v>
      </c>
      <c r="G15" t="s">
        <v>217</v>
      </c>
      <c r="H15" s="1">
        <v>0.16453703703703704</v>
      </c>
      <c r="I15" s="5">
        <f t="shared" si="0"/>
        <v>0</v>
      </c>
    </row>
    <row r="16" spans="1:9" ht="15">
      <c r="A16" t="s">
        <v>290</v>
      </c>
      <c r="B16" t="s">
        <v>388</v>
      </c>
      <c r="C16" t="s">
        <v>227</v>
      </c>
      <c r="D16" t="s">
        <v>483</v>
      </c>
      <c r="E16" t="s">
        <v>482</v>
      </c>
      <c r="F16" t="s">
        <v>228</v>
      </c>
      <c r="G16" t="s">
        <v>387</v>
      </c>
      <c r="H16" s="26" t="s">
        <v>62</v>
      </c>
      <c r="I16" s="5">
        <f t="shared" si="0"/>
      </c>
    </row>
    <row r="17" spans="1:9" ht="15">
      <c r="A17" t="s">
        <v>365</v>
      </c>
      <c r="B17" t="s">
        <v>257</v>
      </c>
      <c r="C17" t="s">
        <v>259</v>
      </c>
      <c r="D17" t="s">
        <v>256</v>
      </c>
      <c r="E17" t="s">
        <v>255</v>
      </c>
      <c r="F17" t="s">
        <v>42</v>
      </c>
      <c r="G17" t="s">
        <v>44</v>
      </c>
      <c r="H17" s="26" t="s">
        <v>62</v>
      </c>
      <c r="I17" s="5">
        <f t="shared" si="0"/>
      </c>
    </row>
    <row r="18" spans="2:8" ht="15">
      <c r="B18" t="s">
        <v>180</v>
      </c>
      <c r="C18" t="s">
        <v>177</v>
      </c>
      <c r="D18" t="s">
        <v>485</v>
      </c>
      <c r="E18" t="s">
        <v>484</v>
      </c>
      <c r="F18" t="s">
        <v>178</v>
      </c>
      <c r="G18" t="s">
        <v>179</v>
      </c>
      <c r="H18" s="26" t="s">
        <v>62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B1" sqref="B1:I4"/>
    </sheetView>
  </sheetViews>
  <sheetFormatPr defaultColWidth="9.140625" defaultRowHeight="15"/>
  <cols>
    <col min="1" max="1" width="3.421875" style="0" customWidth="1"/>
    <col min="2" max="2" width="7.7109375" style="0" customWidth="1"/>
    <col min="3" max="3" width="21.7109375" style="0" customWidth="1"/>
    <col min="4" max="4" width="7.7109375" style="0" customWidth="1"/>
    <col min="5" max="5" width="21.7109375" style="0" customWidth="1"/>
    <col min="6" max="6" width="7.7109375" style="0" customWidth="1"/>
    <col min="7" max="7" width="21.7109375" style="0" customWidth="1"/>
    <col min="8" max="8" width="9.140625" style="26" customWidth="1"/>
    <col min="9" max="9" width="11.8515625" style="5" bestFit="1" customWidth="1"/>
  </cols>
  <sheetData>
    <row r="1" spans="1:9" ht="15">
      <c r="A1" t="s">
        <v>248</v>
      </c>
      <c r="B1" t="s">
        <v>342</v>
      </c>
      <c r="C1" t="s">
        <v>341</v>
      </c>
      <c r="D1" t="s">
        <v>344</v>
      </c>
      <c r="E1" t="s">
        <v>345</v>
      </c>
      <c r="F1" t="s">
        <v>336</v>
      </c>
      <c r="G1" s="10" t="s">
        <v>335</v>
      </c>
      <c r="H1" s="1">
        <v>0.1770023148148148</v>
      </c>
      <c r="I1" s="5">
        <f aca="true" t="shared" si="0" ref="I1:I6">IF(OR(H1="RET",H1="ELIM"),"",IF((H1-$H$1)&lt;$H$1*0.2,100-((H1-$H$1)/($H$1*0.2/100)),0))</f>
        <v>100</v>
      </c>
    </row>
    <row r="2" spans="1:9" ht="15">
      <c r="A2" t="s">
        <v>297</v>
      </c>
      <c r="B2" t="s">
        <v>89</v>
      </c>
      <c r="C2" t="s">
        <v>92</v>
      </c>
      <c r="D2" t="s">
        <v>487</v>
      </c>
      <c r="E2" t="s">
        <v>486</v>
      </c>
      <c r="F2" t="s">
        <v>91</v>
      </c>
      <c r="G2" t="s">
        <v>274</v>
      </c>
      <c r="H2" s="1">
        <v>0.1770138888888889</v>
      </c>
      <c r="I2" s="5">
        <f t="shared" si="0"/>
        <v>99.96730530307978</v>
      </c>
    </row>
    <row r="3" spans="1:9" ht="15">
      <c r="A3" t="s">
        <v>258</v>
      </c>
      <c r="B3" t="s">
        <v>273</v>
      </c>
      <c r="C3" t="s">
        <v>271</v>
      </c>
      <c r="D3" t="s">
        <v>268</v>
      </c>
      <c r="E3" t="s">
        <v>267</v>
      </c>
      <c r="F3" t="s">
        <v>270</v>
      </c>
      <c r="G3" t="s">
        <v>269</v>
      </c>
      <c r="H3" s="1">
        <v>0.18887731481481482</v>
      </c>
      <c r="I3" s="5">
        <f t="shared" si="0"/>
        <v>66.45524095991624</v>
      </c>
    </row>
    <row r="4" spans="1:9" ht="15">
      <c r="A4" t="s">
        <v>261</v>
      </c>
      <c r="B4" t="s">
        <v>405</v>
      </c>
      <c r="C4" t="s">
        <v>215</v>
      </c>
      <c r="D4" t="s">
        <v>220</v>
      </c>
      <c r="E4" t="s">
        <v>218</v>
      </c>
      <c r="F4" t="s">
        <v>216</v>
      </c>
      <c r="G4" t="s">
        <v>217</v>
      </c>
      <c r="H4" s="1">
        <v>0.2201736111111111</v>
      </c>
      <c r="I4" s="5">
        <f t="shared" si="0"/>
        <v>0</v>
      </c>
    </row>
    <row r="5" spans="2:9" ht="15">
      <c r="B5" t="s">
        <v>295</v>
      </c>
      <c r="C5" t="s">
        <v>122</v>
      </c>
      <c r="D5" t="s">
        <v>390</v>
      </c>
      <c r="E5" t="s">
        <v>391</v>
      </c>
      <c r="F5" t="s">
        <v>67</v>
      </c>
      <c r="G5" t="s">
        <v>68</v>
      </c>
      <c r="H5" s="26" t="s">
        <v>62</v>
      </c>
      <c r="I5" s="5">
        <f t="shared" si="0"/>
      </c>
    </row>
    <row r="6" spans="1:9" ht="15">
      <c r="A6" t="s">
        <v>365</v>
      </c>
      <c r="B6" t="s">
        <v>338</v>
      </c>
      <c r="C6" t="s">
        <v>337</v>
      </c>
      <c r="D6" t="s">
        <v>339</v>
      </c>
      <c r="E6" t="s">
        <v>340</v>
      </c>
      <c r="F6" t="s">
        <v>336</v>
      </c>
      <c r="G6" s="10" t="s">
        <v>335</v>
      </c>
      <c r="H6" s="26" t="s">
        <v>62</v>
      </c>
      <c r="I6" s="5">
        <f t="shared" si="0"/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A1" sqref="A1:J65536"/>
    </sheetView>
  </sheetViews>
  <sheetFormatPr defaultColWidth="9.140625" defaultRowHeight="15"/>
  <cols>
    <col min="1" max="1" width="3.421875" style="0" customWidth="1"/>
    <col min="2" max="2" width="7.7109375" style="0" customWidth="1"/>
    <col min="3" max="3" width="21.7109375" style="0" customWidth="1"/>
    <col min="4" max="4" width="7.7109375" style="0" customWidth="1"/>
    <col min="5" max="5" width="21.7109375" style="0" customWidth="1"/>
    <col min="6" max="6" width="7.7109375" style="0" customWidth="1"/>
    <col min="7" max="7" width="21.7109375" style="0" customWidth="1"/>
    <col min="8" max="8" width="9.140625" style="26" customWidth="1"/>
    <col min="9" max="9" width="11.8515625" style="5" bestFit="1" customWidth="1"/>
  </cols>
  <sheetData>
    <row r="1" spans="1:9" ht="15">
      <c r="A1" t="s">
        <v>248</v>
      </c>
      <c r="B1" t="s">
        <v>367</v>
      </c>
      <c r="C1" t="s">
        <v>366</v>
      </c>
      <c r="D1" t="s">
        <v>321</v>
      </c>
      <c r="E1" t="s">
        <v>398</v>
      </c>
      <c r="F1" t="s">
        <v>491</v>
      </c>
      <c r="G1" t="s">
        <v>492</v>
      </c>
      <c r="H1" s="1">
        <v>0.15980324074074073</v>
      </c>
      <c r="I1" s="5">
        <f aca="true" t="shared" si="0" ref="I1:I14">IF(OR(H1="RET",H1="ELIM"),"",IF((H1-$H$1)&lt;$H$1*0.2,100-((H1-$H$1)/($H$1*0.2/100)),0))</f>
        <v>100</v>
      </c>
    </row>
    <row r="2" spans="1:9" ht="15">
      <c r="A2" t="s">
        <v>297</v>
      </c>
      <c r="B2" t="s">
        <v>249</v>
      </c>
      <c r="C2" t="s">
        <v>250</v>
      </c>
      <c r="D2" t="s">
        <v>254</v>
      </c>
      <c r="E2" t="s">
        <v>253</v>
      </c>
      <c r="F2" t="s">
        <v>251</v>
      </c>
      <c r="G2" t="s">
        <v>252</v>
      </c>
      <c r="H2" s="1">
        <v>0.16800925925925925</v>
      </c>
      <c r="I2" s="5">
        <f t="shared" si="0"/>
        <v>74.32461794741799</v>
      </c>
    </row>
    <row r="3" spans="1:9" ht="15">
      <c r="A3" t="s">
        <v>258</v>
      </c>
      <c r="B3" t="s">
        <v>324</v>
      </c>
      <c r="C3" t="s">
        <v>323</v>
      </c>
      <c r="D3" t="s">
        <v>325</v>
      </c>
      <c r="E3" t="s">
        <v>326</v>
      </c>
      <c r="F3" t="s">
        <v>73</v>
      </c>
      <c r="G3" t="s">
        <v>74</v>
      </c>
      <c r="H3" s="1">
        <v>0.17390046296296294</v>
      </c>
      <c r="I3" s="5">
        <f t="shared" si="0"/>
        <v>55.89193887158693</v>
      </c>
    </row>
    <row r="4" spans="1:9" ht="15">
      <c r="A4" t="s">
        <v>261</v>
      </c>
      <c r="B4" t="s">
        <v>34</v>
      </c>
      <c r="C4" t="s">
        <v>427</v>
      </c>
      <c r="D4" t="s">
        <v>494</v>
      </c>
      <c r="E4" t="s">
        <v>493</v>
      </c>
      <c r="F4" t="s">
        <v>35</v>
      </c>
      <c r="G4" t="s">
        <v>37</v>
      </c>
      <c r="H4" s="1">
        <v>0.1849537037037037</v>
      </c>
      <c r="I4" s="5">
        <f t="shared" si="0"/>
        <v>21.30803215760119</v>
      </c>
    </row>
    <row r="5" spans="1:9" ht="15">
      <c r="A5" t="s">
        <v>265</v>
      </c>
      <c r="B5" t="s">
        <v>101</v>
      </c>
      <c r="C5" t="s">
        <v>361</v>
      </c>
      <c r="D5" t="s">
        <v>363</v>
      </c>
      <c r="E5" t="s">
        <v>364</v>
      </c>
      <c r="F5" t="s">
        <v>42</v>
      </c>
      <c r="G5" t="s">
        <v>44</v>
      </c>
      <c r="H5" s="1">
        <v>0.1849652777777778</v>
      </c>
      <c r="I5" s="5">
        <f t="shared" si="0"/>
        <v>21.271818642717363</v>
      </c>
    </row>
    <row r="6" spans="1:9" ht="15">
      <c r="A6" t="s">
        <v>272</v>
      </c>
      <c r="B6" t="s">
        <v>350</v>
      </c>
      <c r="C6" t="s">
        <v>431</v>
      </c>
      <c r="D6" t="s">
        <v>351</v>
      </c>
      <c r="E6" t="s">
        <v>352</v>
      </c>
      <c r="F6" t="s">
        <v>347</v>
      </c>
      <c r="G6" t="s">
        <v>346</v>
      </c>
      <c r="H6" s="1">
        <v>0.18769675925925924</v>
      </c>
      <c r="I6" s="5">
        <f t="shared" si="0"/>
        <v>12.725429130151397</v>
      </c>
    </row>
    <row r="7" spans="1:9" ht="15">
      <c r="A7" t="s">
        <v>275</v>
      </c>
      <c r="B7" t="s">
        <v>20</v>
      </c>
      <c r="C7" t="s">
        <v>22</v>
      </c>
      <c r="D7" t="s">
        <v>25</v>
      </c>
      <c r="E7" t="s">
        <v>24</v>
      </c>
      <c r="F7" t="s">
        <v>21</v>
      </c>
      <c r="G7" t="s">
        <v>23</v>
      </c>
      <c r="H7" s="1">
        <v>0.18810185185185188</v>
      </c>
      <c r="I7" s="5">
        <f t="shared" si="0"/>
        <v>11.457956109219836</v>
      </c>
    </row>
    <row r="8" spans="1:9" ht="15">
      <c r="A8" t="s">
        <v>343</v>
      </c>
      <c r="B8" t="s">
        <v>406</v>
      </c>
      <c r="C8" t="s">
        <v>407</v>
      </c>
      <c r="D8" t="s">
        <v>246</v>
      </c>
      <c r="E8" t="s">
        <v>245</v>
      </c>
      <c r="F8" t="s">
        <v>178</v>
      </c>
      <c r="G8" t="s">
        <v>179</v>
      </c>
      <c r="H8" s="1">
        <v>0.19008101851851852</v>
      </c>
      <c r="I8" s="5">
        <f t="shared" si="0"/>
        <v>5.265445064097875</v>
      </c>
    </row>
    <row r="9" spans="1:9" ht="15">
      <c r="A9" t="s">
        <v>283</v>
      </c>
      <c r="B9" t="s">
        <v>281</v>
      </c>
      <c r="C9" t="s">
        <v>279</v>
      </c>
      <c r="D9" t="s">
        <v>433</v>
      </c>
      <c r="E9" t="s">
        <v>432</v>
      </c>
      <c r="F9" t="s">
        <v>67</v>
      </c>
      <c r="G9" t="s">
        <v>68</v>
      </c>
      <c r="H9" s="1">
        <v>0.19289351851851852</v>
      </c>
      <c r="I9" s="5">
        <f t="shared" si="0"/>
        <v>0</v>
      </c>
    </row>
    <row r="10" spans="1:9" ht="15">
      <c r="A10" t="s">
        <v>349</v>
      </c>
      <c r="B10" t="s">
        <v>8</v>
      </c>
      <c r="C10" t="s">
        <v>411</v>
      </c>
      <c r="D10" t="s">
        <v>277</v>
      </c>
      <c r="E10" t="s">
        <v>278</v>
      </c>
      <c r="F10" t="s">
        <v>178</v>
      </c>
      <c r="G10" t="s">
        <v>179</v>
      </c>
      <c r="H10" s="1">
        <v>0.1929050925925926</v>
      </c>
      <c r="I10" s="5">
        <f t="shared" si="0"/>
        <v>0</v>
      </c>
    </row>
    <row r="11" spans="1:9" ht="15">
      <c r="A11" t="s">
        <v>353</v>
      </c>
      <c r="B11" t="s">
        <v>134</v>
      </c>
      <c r="C11" t="s">
        <v>133</v>
      </c>
      <c r="D11" t="s">
        <v>136</v>
      </c>
      <c r="E11" t="s">
        <v>135</v>
      </c>
      <c r="F11" t="s">
        <v>67</v>
      </c>
      <c r="G11" t="s">
        <v>68</v>
      </c>
      <c r="H11" s="1">
        <v>0.19467592592592595</v>
      </c>
      <c r="I11" s="5">
        <f t="shared" si="0"/>
        <v>0</v>
      </c>
    </row>
    <row r="12" spans="2:9" ht="15">
      <c r="B12" t="s">
        <v>495</v>
      </c>
      <c r="C12" t="s">
        <v>496</v>
      </c>
      <c r="D12" t="s">
        <v>500</v>
      </c>
      <c r="E12" t="s">
        <v>499</v>
      </c>
      <c r="F12" t="s">
        <v>497</v>
      </c>
      <c r="G12" t="s">
        <v>498</v>
      </c>
      <c r="H12" s="1" t="s">
        <v>62</v>
      </c>
      <c r="I12" s="5">
        <f t="shared" si="0"/>
      </c>
    </row>
    <row r="13" spans="2:9" ht="15">
      <c r="B13" t="s">
        <v>408</v>
      </c>
      <c r="C13" t="s">
        <v>430</v>
      </c>
      <c r="D13" t="s">
        <v>410</v>
      </c>
      <c r="E13" t="s">
        <v>409</v>
      </c>
      <c r="F13" t="s">
        <v>178</v>
      </c>
      <c r="G13" t="s">
        <v>179</v>
      </c>
      <c r="H13" s="1" t="s">
        <v>62</v>
      </c>
      <c r="I13" s="5">
        <f t="shared" si="0"/>
      </c>
    </row>
    <row r="14" spans="2:9" ht="15">
      <c r="B14" t="s">
        <v>55</v>
      </c>
      <c r="C14" t="s">
        <v>57</v>
      </c>
      <c r="D14" t="s">
        <v>60</v>
      </c>
      <c r="E14" t="s">
        <v>59</v>
      </c>
      <c r="F14" t="s">
        <v>56</v>
      </c>
      <c r="G14" t="s">
        <v>58</v>
      </c>
      <c r="H14" s="1" t="s">
        <v>62</v>
      </c>
      <c r="I14" s="5">
        <f t="shared" si="0"/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B1" sqref="B1:I7"/>
    </sheetView>
  </sheetViews>
  <sheetFormatPr defaultColWidth="9.140625" defaultRowHeight="15"/>
  <cols>
    <col min="1" max="1" width="3.421875" style="0" customWidth="1"/>
    <col min="2" max="2" width="7.7109375" style="0" customWidth="1"/>
    <col min="3" max="3" width="21.7109375" style="0" customWidth="1"/>
    <col min="4" max="4" width="7.7109375" style="0" customWidth="1"/>
    <col min="5" max="5" width="21.7109375" style="0" customWidth="1"/>
    <col min="6" max="6" width="7.7109375" style="0" customWidth="1"/>
    <col min="7" max="7" width="21.7109375" style="0" customWidth="1"/>
    <col min="8" max="8" width="9.140625" style="26" customWidth="1"/>
    <col min="9" max="9" width="11.8515625" style="5" bestFit="1" customWidth="1"/>
  </cols>
  <sheetData>
    <row r="1" spans="1:9" ht="15">
      <c r="A1" t="s">
        <v>248</v>
      </c>
      <c r="B1" t="s">
        <v>130</v>
      </c>
      <c r="C1" t="s">
        <v>117</v>
      </c>
      <c r="D1" t="s">
        <v>503</v>
      </c>
      <c r="E1" t="s">
        <v>502</v>
      </c>
      <c r="F1" t="s">
        <v>118</v>
      </c>
      <c r="G1" t="s">
        <v>119</v>
      </c>
      <c r="H1" s="1">
        <v>0.24270833333333333</v>
      </c>
      <c r="I1" s="5">
        <f aca="true" t="shared" si="0" ref="I1:I7">IF(OR(H1="RET",H1="ELIM"),"",IF((H1-$H$1)&lt;$H$1*0.2,100-((H1-$H$1)/($H$1*0.2/100)),0))</f>
        <v>100</v>
      </c>
    </row>
    <row r="2" spans="1:9" ht="15">
      <c r="A2" t="s">
        <v>297</v>
      </c>
      <c r="B2" t="s">
        <v>462</v>
      </c>
      <c r="C2" t="s">
        <v>463</v>
      </c>
      <c r="D2" t="s">
        <v>505</v>
      </c>
      <c r="E2" t="s">
        <v>504</v>
      </c>
      <c r="F2" t="s">
        <v>67</v>
      </c>
      <c r="G2" t="s">
        <v>68</v>
      </c>
      <c r="H2" s="1">
        <v>0.24271990740740743</v>
      </c>
      <c r="I2" s="5">
        <f t="shared" si="0"/>
        <v>99.97615641392461</v>
      </c>
    </row>
    <row r="3" spans="1:9" ht="15">
      <c r="A3" t="s">
        <v>258</v>
      </c>
      <c r="B3" t="s">
        <v>96</v>
      </c>
      <c r="C3" t="s">
        <v>99</v>
      </c>
      <c r="D3" t="s">
        <v>100</v>
      </c>
      <c r="E3" t="s">
        <v>98</v>
      </c>
      <c r="F3" t="s">
        <v>73</v>
      </c>
      <c r="G3" t="s">
        <v>74</v>
      </c>
      <c r="H3" s="1">
        <v>0.25635416666666666</v>
      </c>
      <c r="I3" s="5">
        <f t="shared" si="0"/>
        <v>71.8884120171674</v>
      </c>
    </row>
    <row r="4" spans="1:9" ht="15">
      <c r="A4" t="s">
        <v>261</v>
      </c>
      <c r="B4" t="s">
        <v>392</v>
      </c>
      <c r="C4" t="s">
        <v>157</v>
      </c>
      <c r="D4" t="s">
        <v>162</v>
      </c>
      <c r="E4" t="s">
        <v>161</v>
      </c>
      <c r="F4" t="s">
        <v>158</v>
      </c>
      <c r="G4" t="s">
        <v>160</v>
      </c>
      <c r="H4" s="1">
        <v>0.2563888888888889</v>
      </c>
      <c r="I4" s="5">
        <f t="shared" si="0"/>
        <v>71.81688125894135</v>
      </c>
    </row>
    <row r="5" spans="1:9" ht="15">
      <c r="A5" t="s">
        <v>265</v>
      </c>
      <c r="B5" t="s">
        <v>468</v>
      </c>
      <c r="C5" t="s">
        <v>469</v>
      </c>
      <c r="D5" t="s">
        <v>507</v>
      </c>
      <c r="E5" t="s">
        <v>506</v>
      </c>
      <c r="F5" t="s">
        <v>234</v>
      </c>
      <c r="G5" t="s">
        <v>236</v>
      </c>
      <c r="H5" s="1">
        <v>0.27422453703703703</v>
      </c>
      <c r="I5" s="5">
        <f t="shared" si="0"/>
        <v>35.07391511683359</v>
      </c>
    </row>
    <row r="6" spans="1:9" ht="15">
      <c r="A6" t="s">
        <v>272</v>
      </c>
      <c r="B6" t="s">
        <v>211</v>
      </c>
      <c r="C6" t="s">
        <v>209</v>
      </c>
      <c r="D6" t="s">
        <v>214</v>
      </c>
      <c r="E6" t="s">
        <v>213</v>
      </c>
      <c r="F6" t="s">
        <v>210</v>
      </c>
      <c r="G6" t="s">
        <v>212</v>
      </c>
      <c r="H6" s="1">
        <v>0.28203703703703703</v>
      </c>
      <c r="I6" s="5">
        <f t="shared" si="0"/>
        <v>18.97949451597522</v>
      </c>
    </row>
    <row r="7" spans="1:9" ht="15">
      <c r="A7" t="s">
        <v>275</v>
      </c>
      <c r="B7" t="s">
        <v>166</v>
      </c>
      <c r="C7" t="s">
        <v>164</v>
      </c>
      <c r="D7" t="s">
        <v>169</v>
      </c>
      <c r="E7" t="s">
        <v>168</v>
      </c>
      <c r="F7" t="s">
        <v>158</v>
      </c>
      <c r="G7" t="s">
        <v>160</v>
      </c>
      <c r="H7" s="1">
        <v>0.3414814814814815</v>
      </c>
      <c r="I7" s="5">
        <f t="shared" si="0"/>
        <v>0</v>
      </c>
    </row>
    <row r="8" spans="2:8" ht="15">
      <c r="B8" t="s">
        <v>131</v>
      </c>
      <c r="C8" t="s">
        <v>122</v>
      </c>
      <c r="D8" t="s">
        <v>124</v>
      </c>
      <c r="E8" t="s">
        <v>123</v>
      </c>
      <c r="F8" t="s">
        <v>67</v>
      </c>
      <c r="G8" t="s">
        <v>68</v>
      </c>
      <c r="H8" s="26" t="s">
        <v>62</v>
      </c>
    </row>
    <row r="9" spans="2:8" ht="15">
      <c r="B9" t="s">
        <v>139</v>
      </c>
      <c r="C9" t="s">
        <v>137</v>
      </c>
      <c r="D9" t="s">
        <v>142</v>
      </c>
      <c r="E9" t="s">
        <v>141</v>
      </c>
      <c r="F9" t="s">
        <v>138</v>
      </c>
      <c r="G9" t="s">
        <v>140</v>
      </c>
      <c r="H9" s="26" t="s">
        <v>62</v>
      </c>
    </row>
    <row r="10" spans="2:8" ht="15">
      <c r="B10" t="s">
        <v>144</v>
      </c>
      <c r="C10" t="s">
        <v>143</v>
      </c>
      <c r="D10" t="s">
        <v>146</v>
      </c>
      <c r="E10" t="s">
        <v>145</v>
      </c>
      <c r="F10" t="s">
        <v>73</v>
      </c>
      <c r="G10" t="s">
        <v>74</v>
      </c>
      <c r="H10" s="26" t="s">
        <v>62</v>
      </c>
    </row>
    <row r="11" spans="2:8" ht="15">
      <c r="B11" t="s">
        <v>436</v>
      </c>
      <c r="C11" t="s">
        <v>437</v>
      </c>
      <c r="D11" t="s">
        <v>509</v>
      </c>
      <c r="E11" t="s">
        <v>508</v>
      </c>
      <c r="F11" t="s">
        <v>234</v>
      </c>
      <c r="G11" t="s">
        <v>236</v>
      </c>
      <c r="H11" s="26" t="s">
        <v>62</v>
      </c>
    </row>
    <row r="12" spans="2:8" ht="15">
      <c r="B12" t="s">
        <v>381</v>
      </c>
      <c r="C12" t="s">
        <v>429</v>
      </c>
      <c r="D12" t="s">
        <v>382</v>
      </c>
      <c r="E12" t="s">
        <v>383</v>
      </c>
      <c r="F12" t="s">
        <v>379</v>
      </c>
      <c r="G12" s="10" t="s">
        <v>378</v>
      </c>
      <c r="H12" s="26" t="s">
        <v>62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I1" sqref="I1"/>
    </sheetView>
  </sheetViews>
  <sheetFormatPr defaultColWidth="9.140625" defaultRowHeight="15"/>
  <cols>
    <col min="1" max="1" width="3.421875" style="0" customWidth="1"/>
    <col min="2" max="2" width="7.7109375" style="0" customWidth="1"/>
    <col min="3" max="3" width="21.7109375" style="0" customWidth="1"/>
    <col min="4" max="4" width="7.7109375" style="0" customWidth="1"/>
    <col min="5" max="5" width="21.7109375" style="0" customWidth="1"/>
    <col min="6" max="6" width="7.7109375" style="0" customWidth="1"/>
    <col min="7" max="7" width="21.7109375" style="0" customWidth="1"/>
    <col min="8" max="8" width="9.140625" style="26" customWidth="1"/>
    <col min="9" max="9" width="11.8515625" style="5" bestFit="1" customWidth="1"/>
  </cols>
  <sheetData>
    <row r="1" spans="1:9" ht="15">
      <c r="A1" t="s">
        <v>248</v>
      </c>
      <c r="B1" t="s">
        <v>388</v>
      </c>
      <c r="C1" t="s">
        <v>227</v>
      </c>
      <c r="D1" t="s">
        <v>232</v>
      </c>
      <c r="E1" t="s">
        <v>231</v>
      </c>
      <c r="F1" t="s">
        <v>228</v>
      </c>
      <c r="G1" t="s">
        <v>387</v>
      </c>
      <c r="H1" s="1">
        <v>0.3753125</v>
      </c>
      <c r="I1" s="5">
        <f>IF(OR(H1="RET",H1="ELIM"),"",IF((H1-$H$1)&lt;$H$1*0.2,100-((H1-$H$1)/($H$1*0.2/100)),0))</f>
        <v>100</v>
      </c>
    </row>
    <row r="2" spans="1:9" ht="15">
      <c r="A2" t="s">
        <v>297</v>
      </c>
      <c r="B2" t="s">
        <v>223</v>
      </c>
      <c r="C2" t="s">
        <v>221</v>
      </c>
      <c r="D2" t="s">
        <v>226</v>
      </c>
      <c r="E2" t="s">
        <v>225</v>
      </c>
      <c r="F2" t="s">
        <v>222</v>
      </c>
      <c r="G2" t="s">
        <v>224</v>
      </c>
      <c r="H2" s="1">
        <v>0.3819444444444444</v>
      </c>
      <c r="I2" s="5">
        <f>IF(OR(H2="RET",H2="ELIM"),"",IF((H2-$H$1)&lt;$H$1*0.2,100-((H2-$H$1)/($H$1*0.2/100)),0))</f>
        <v>91.16477009899161</v>
      </c>
    </row>
    <row r="3" spans="1:9" ht="15">
      <c r="A3" t="s">
        <v>258</v>
      </c>
      <c r="B3" t="s">
        <v>235</v>
      </c>
      <c r="C3" t="s">
        <v>233</v>
      </c>
      <c r="D3" t="s">
        <v>238</v>
      </c>
      <c r="E3" t="s">
        <v>237</v>
      </c>
      <c r="F3" t="s">
        <v>234</v>
      </c>
      <c r="G3" t="s">
        <v>236</v>
      </c>
      <c r="H3" s="1">
        <v>0.4016550925925926</v>
      </c>
      <c r="I3" s="5">
        <f>IF(OR(H3="RET",H3="ELIM"),"",IF((H3-$H$1)&lt;$H$1*0.2,100-((H3-$H$1)/($H$1*0.2/100)),0))</f>
        <v>64.90578838622136</v>
      </c>
    </row>
    <row r="4" spans="1:9" ht="15">
      <c r="A4" t="s">
        <v>261</v>
      </c>
      <c r="B4" t="s">
        <v>240</v>
      </c>
      <c r="C4" t="s">
        <v>239</v>
      </c>
      <c r="D4" t="s">
        <v>242</v>
      </c>
      <c r="E4" t="s">
        <v>241</v>
      </c>
      <c r="F4" t="s">
        <v>67</v>
      </c>
      <c r="G4" s="6" t="s">
        <v>68</v>
      </c>
      <c r="H4" s="1">
        <v>0.4202430555555556</v>
      </c>
      <c r="I4" s="5">
        <f>IF(OR(H4="RET",H4="ELIM"),"",IF((H4-$H$1)&lt;$H$1*0.2,100-((H4-$H$1)/($H$1*0.2/100)),0))</f>
        <v>40.14247386437224</v>
      </c>
    </row>
    <row r="5" spans="2:8" ht="15">
      <c r="B5" t="s">
        <v>315</v>
      </c>
      <c r="C5" t="s">
        <v>314</v>
      </c>
      <c r="D5" t="s">
        <v>393</v>
      </c>
      <c r="E5" t="s">
        <v>394</v>
      </c>
      <c r="F5" t="s">
        <v>313</v>
      </c>
      <c r="G5" t="s">
        <v>312</v>
      </c>
      <c r="H5" s="26" t="s">
        <v>62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3.421875" style="0" customWidth="1"/>
    <col min="2" max="2" width="7.7109375" style="0" customWidth="1"/>
    <col min="3" max="3" width="21.7109375" style="0" customWidth="1"/>
    <col min="4" max="4" width="7.7109375" style="0" customWidth="1"/>
    <col min="5" max="5" width="21.7109375" style="0" customWidth="1"/>
    <col min="6" max="6" width="7.7109375" style="0" customWidth="1"/>
    <col min="7" max="7" width="21.7109375" style="0" customWidth="1"/>
    <col min="8" max="8" width="9.140625" style="27" customWidth="1"/>
    <col min="9" max="9" width="11.8515625" style="5" bestFit="1" customWidth="1"/>
  </cols>
  <sheetData>
    <row r="1" spans="1:9" ht="15">
      <c r="A1" t="s">
        <v>248</v>
      </c>
      <c r="B1" t="s">
        <v>440</v>
      </c>
      <c r="C1" t="s">
        <v>441</v>
      </c>
      <c r="D1" t="s">
        <v>445</v>
      </c>
      <c r="E1" t="s">
        <v>444</v>
      </c>
      <c r="F1" t="s">
        <v>442</v>
      </c>
      <c r="G1" t="s">
        <v>443</v>
      </c>
      <c r="H1" s="1">
        <v>0.14140046296296296</v>
      </c>
      <c r="I1" s="5">
        <f>IF(OR(H1="RET",H1="ELIM"),"",IF((H1-$H$1)&lt;$H$1*0.2,100-((H1-$H$1)/($H$1*0.2/100)),0))</f>
        <v>100</v>
      </c>
    </row>
    <row r="2" spans="1:9" ht="15">
      <c r="A2" t="s">
        <v>7</v>
      </c>
      <c r="B2" t="s">
        <v>495</v>
      </c>
      <c r="C2" t="s">
        <v>496</v>
      </c>
      <c r="D2" t="s">
        <v>500</v>
      </c>
      <c r="E2" t="s">
        <v>499</v>
      </c>
      <c r="F2" t="s">
        <v>497</v>
      </c>
      <c r="G2" t="s">
        <v>498</v>
      </c>
      <c r="H2" s="1">
        <v>0.14833333333333334</v>
      </c>
      <c r="I2" s="5">
        <f aca="true" t="shared" si="0" ref="I2:I14">IF(OR(H2="RET",H2="ELIM"),"",IF((H2-$H$1)&lt;$H$1*0.2,100-((H2-$H$1)/($H$1*0.2/100)),0))</f>
        <v>75.48497994597687</v>
      </c>
    </row>
    <row r="3" spans="1:9" ht="15">
      <c r="A3" t="s">
        <v>258</v>
      </c>
      <c r="B3" t="s">
        <v>446</v>
      </c>
      <c r="C3" t="s">
        <v>447</v>
      </c>
      <c r="D3" t="s">
        <v>451</v>
      </c>
      <c r="E3" t="s">
        <v>450</v>
      </c>
      <c r="F3" t="s">
        <v>448</v>
      </c>
      <c r="G3" t="s">
        <v>449</v>
      </c>
      <c r="H3" s="1">
        <v>0.14835648148148148</v>
      </c>
      <c r="I3" s="5">
        <f t="shared" si="0"/>
        <v>75.40312679053778</v>
      </c>
    </row>
    <row r="4" spans="1:9" ht="15">
      <c r="A4" t="s">
        <v>261</v>
      </c>
      <c r="B4" t="s">
        <v>61</v>
      </c>
      <c r="C4" t="s">
        <v>296</v>
      </c>
      <c r="D4" t="s">
        <v>65</v>
      </c>
      <c r="E4" t="s">
        <v>63</v>
      </c>
      <c r="F4" t="s">
        <v>42</v>
      </c>
      <c r="G4" t="s">
        <v>44</v>
      </c>
      <c r="H4" s="1">
        <v>0.14987268518518518</v>
      </c>
      <c r="I4" s="5">
        <f t="shared" si="0"/>
        <v>70.04174510927399</v>
      </c>
    </row>
    <row r="5" spans="1:9" ht="15">
      <c r="A5" t="s">
        <v>265</v>
      </c>
      <c r="B5" t="s">
        <v>257</v>
      </c>
      <c r="C5" t="s">
        <v>259</v>
      </c>
      <c r="D5" t="s">
        <v>363</v>
      </c>
      <c r="E5" t="s">
        <v>364</v>
      </c>
      <c r="F5" t="s">
        <v>42</v>
      </c>
      <c r="G5" t="s">
        <v>44</v>
      </c>
      <c r="H5" s="1">
        <v>0.16537037037037036</v>
      </c>
      <c r="I5" s="5">
        <f t="shared" si="0"/>
        <v>15.241057542768303</v>
      </c>
    </row>
    <row r="6" spans="1:9" ht="15">
      <c r="A6" t="s">
        <v>272</v>
      </c>
      <c r="B6" t="s">
        <v>414</v>
      </c>
      <c r="C6" t="s">
        <v>415</v>
      </c>
      <c r="D6" t="s">
        <v>419</v>
      </c>
      <c r="E6" t="s">
        <v>418</v>
      </c>
      <c r="F6" t="s">
        <v>416</v>
      </c>
      <c r="G6" t="s">
        <v>510</v>
      </c>
      <c r="H6" s="1">
        <v>0.1675925925925926</v>
      </c>
      <c r="I6" s="5">
        <f t="shared" si="0"/>
        <v>7.383154620610611</v>
      </c>
    </row>
    <row r="7" spans="1:9" ht="15">
      <c r="A7" t="s">
        <v>275</v>
      </c>
      <c r="B7" t="s">
        <v>452</v>
      </c>
      <c r="C7" t="s">
        <v>453</v>
      </c>
      <c r="D7" t="s">
        <v>512</v>
      </c>
      <c r="E7" t="s">
        <v>511</v>
      </c>
      <c r="F7" t="s">
        <v>67</v>
      </c>
      <c r="G7" t="s">
        <v>68</v>
      </c>
      <c r="H7" s="1">
        <v>0.17888888888888888</v>
      </c>
      <c r="I7" s="5">
        <f t="shared" si="0"/>
        <v>0</v>
      </c>
    </row>
    <row r="8" spans="1:9" ht="15">
      <c r="A8" t="s">
        <v>280</v>
      </c>
      <c r="B8" t="s">
        <v>513</v>
      </c>
      <c r="C8" t="s">
        <v>177</v>
      </c>
      <c r="D8" t="s">
        <v>186</v>
      </c>
      <c r="E8" t="s">
        <v>514</v>
      </c>
      <c r="F8" t="s">
        <v>178</v>
      </c>
      <c r="G8" t="s">
        <v>179</v>
      </c>
      <c r="H8" s="1">
        <v>0.17891203703703704</v>
      </c>
      <c r="I8" s="5">
        <f t="shared" si="0"/>
        <v>0</v>
      </c>
    </row>
    <row r="9" spans="1:9" ht="15">
      <c r="A9" t="s">
        <v>283</v>
      </c>
      <c r="B9" t="s">
        <v>515</v>
      </c>
      <c r="C9" t="s">
        <v>516</v>
      </c>
      <c r="D9" t="s">
        <v>518</v>
      </c>
      <c r="E9" t="s">
        <v>517</v>
      </c>
      <c r="F9" t="s">
        <v>216</v>
      </c>
      <c r="G9" t="s">
        <v>217</v>
      </c>
      <c r="H9" s="1">
        <v>0.1920601851851852</v>
      </c>
      <c r="I9" s="5">
        <f t="shared" si="0"/>
        <v>0</v>
      </c>
    </row>
    <row r="10" spans="1:9" ht="15">
      <c r="A10" t="s">
        <v>349</v>
      </c>
      <c r="B10" t="s">
        <v>474</v>
      </c>
      <c r="C10" t="s">
        <v>475</v>
      </c>
      <c r="D10" t="s">
        <v>477</v>
      </c>
      <c r="E10" t="s">
        <v>476</v>
      </c>
      <c r="F10" t="s">
        <v>216</v>
      </c>
      <c r="G10" t="s">
        <v>217</v>
      </c>
      <c r="H10" s="1">
        <v>0.22305555555555556</v>
      </c>
      <c r="I10" s="5">
        <f t="shared" si="0"/>
        <v>0</v>
      </c>
    </row>
    <row r="11" spans="1:9" ht="15">
      <c r="A11" t="s">
        <v>519</v>
      </c>
      <c r="B11" t="s">
        <v>385</v>
      </c>
      <c r="C11" t="s">
        <v>171</v>
      </c>
      <c r="D11" t="s">
        <v>521</v>
      </c>
      <c r="E11" t="s">
        <v>520</v>
      </c>
      <c r="F11" t="s">
        <v>172</v>
      </c>
      <c r="G11" t="s">
        <v>174</v>
      </c>
      <c r="H11" s="1">
        <v>0.22311342592592595</v>
      </c>
      <c r="I11" s="5">
        <f t="shared" si="0"/>
        <v>0</v>
      </c>
    </row>
    <row r="12" spans="2:9" ht="15">
      <c r="B12" t="s">
        <v>318</v>
      </c>
      <c r="C12" t="s">
        <v>319</v>
      </c>
      <c r="D12" t="s">
        <v>321</v>
      </c>
      <c r="E12" t="s">
        <v>320</v>
      </c>
      <c r="F12" t="s">
        <v>251</v>
      </c>
      <c r="G12" t="s">
        <v>252</v>
      </c>
      <c r="H12" s="27" t="s">
        <v>62</v>
      </c>
      <c r="I12" s="5">
        <f t="shared" si="0"/>
      </c>
    </row>
    <row r="13" spans="2:9" ht="15">
      <c r="B13" t="s">
        <v>522</v>
      </c>
      <c r="C13" t="s">
        <v>523</v>
      </c>
      <c r="D13" t="s">
        <v>525</v>
      </c>
      <c r="E13" t="s">
        <v>524</v>
      </c>
      <c r="F13" t="s">
        <v>497</v>
      </c>
      <c r="G13" t="s">
        <v>498</v>
      </c>
      <c r="H13" s="27" t="s">
        <v>62</v>
      </c>
      <c r="I13" s="5">
        <f t="shared" si="0"/>
      </c>
    </row>
    <row r="14" spans="2:9" ht="15">
      <c r="B14" t="s">
        <v>111</v>
      </c>
      <c r="C14" t="s">
        <v>420</v>
      </c>
      <c r="D14" t="s">
        <v>424</v>
      </c>
      <c r="E14" t="s">
        <v>423</v>
      </c>
      <c r="F14" t="s">
        <v>421</v>
      </c>
      <c r="G14" t="s">
        <v>422</v>
      </c>
      <c r="H14" s="27" t="s">
        <v>97</v>
      </c>
      <c r="I14" s="5">
        <f t="shared" si="0"/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B1" sqref="B1:G16"/>
    </sheetView>
  </sheetViews>
  <sheetFormatPr defaultColWidth="9.140625" defaultRowHeight="15"/>
  <cols>
    <col min="1" max="1" width="3.421875" style="0" customWidth="1"/>
    <col min="2" max="2" width="7.7109375" style="0" customWidth="1"/>
    <col min="3" max="3" width="21.7109375" style="0" customWidth="1"/>
    <col min="4" max="4" width="7.7109375" style="0" customWidth="1"/>
    <col min="5" max="5" width="21.7109375" style="0" customWidth="1"/>
    <col min="6" max="6" width="7.7109375" style="0" customWidth="1"/>
    <col min="7" max="7" width="21.7109375" style="0" customWidth="1"/>
    <col min="8" max="8" width="9.140625" style="2" customWidth="1"/>
    <col min="9" max="9" width="11.8515625" style="5" bestFit="1" customWidth="1"/>
    <col min="10" max="10" width="11.8515625" style="0" bestFit="1" customWidth="1"/>
  </cols>
  <sheetData>
    <row r="1" spans="1:9" ht="15">
      <c r="A1" t="s">
        <v>6</v>
      </c>
      <c r="B1" t="s">
        <v>130</v>
      </c>
      <c r="C1" t="s">
        <v>117</v>
      </c>
      <c r="D1" t="s">
        <v>121</v>
      </c>
      <c r="E1" t="s">
        <v>120</v>
      </c>
      <c r="F1" t="s">
        <v>118</v>
      </c>
      <c r="G1" t="s">
        <v>119</v>
      </c>
      <c r="H1" s="1">
        <v>0.12237268518518518</v>
      </c>
      <c r="I1" s="5">
        <f>IF(OR(H1="RET",H1="ELIM"),"",IF((H1-$H$1)&lt;$H$1*0.2,100-((H1-$H$1)/($H$1*0.2/100)),0))</f>
        <v>100</v>
      </c>
    </row>
    <row r="2" spans="1:9" ht="15">
      <c r="A2" t="s">
        <v>7</v>
      </c>
      <c r="B2" t="s">
        <v>131</v>
      </c>
      <c r="C2" t="s">
        <v>122</v>
      </c>
      <c r="D2" t="s">
        <v>124</v>
      </c>
      <c r="E2" t="s">
        <v>123</v>
      </c>
      <c r="F2" t="s">
        <v>67</v>
      </c>
      <c r="G2" t="s">
        <v>68</v>
      </c>
      <c r="H2" s="1">
        <v>0.12238425925925926</v>
      </c>
      <c r="I2" s="5">
        <f aca="true" t="shared" si="0" ref="I2:I16">IF(OR(H2="RET",H2="ELIM"),"",IF((H2-$H$1)&lt;$H$1*0.2,100-((H2-$H$1)/($H$1*0.2/100)),0))</f>
        <v>99.95270973233706</v>
      </c>
    </row>
    <row r="3" spans="1:9" ht="15">
      <c r="A3" t="s">
        <v>14</v>
      </c>
      <c r="B3" t="s">
        <v>132</v>
      </c>
      <c r="C3" t="s">
        <v>125</v>
      </c>
      <c r="D3" t="s">
        <v>129</v>
      </c>
      <c r="E3" t="s">
        <v>128</v>
      </c>
      <c r="F3" t="s">
        <v>126</v>
      </c>
      <c r="G3" t="s">
        <v>127</v>
      </c>
      <c r="H3" s="1">
        <v>0.12275462962962963</v>
      </c>
      <c r="I3" s="5">
        <f t="shared" si="0"/>
        <v>98.43942116712378</v>
      </c>
    </row>
    <row r="4" spans="1:9" ht="15">
      <c r="A4" t="s">
        <v>19</v>
      </c>
      <c r="B4" t="s">
        <v>134</v>
      </c>
      <c r="C4" t="s">
        <v>133</v>
      </c>
      <c r="D4" t="s">
        <v>136</v>
      </c>
      <c r="E4" t="s">
        <v>135</v>
      </c>
      <c r="F4" t="s">
        <v>67</v>
      </c>
      <c r="G4" t="s">
        <v>68</v>
      </c>
      <c r="H4" s="1">
        <v>0.1291087962962963</v>
      </c>
      <c r="I4" s="5">
        <f t="shared" si="0"/>
        <v>72.4770642201835</v>
      </c>
    </row>
    <row r="5" spans="1:9" ht="15">
      <c r="A5" t="s">
        <v>26</v>
      </c>
      <c r="B5" t="s">
        <v>139</v>
      </c>
      <c r="C5" t="s">
        <v>137</v>
      </c>
      <c r="D5" t="s">
        <v>142</v>
      </c>
      <c r="E5" t="s">
        <v>141</v>
      </c>
      <c r="F5" t="s">
        <v>138</v>
      </c>
      <c r="G5" t="s">
        <v>140</v>
      </c>
      <c r="H5" s="1">
        <v>0.13282407407407407</v>
      </c>
      <c r="I5" s="5">
        <f t="shared" si="0"/>
        <v>57.2968883003878</v>
      </c>
    </row>
    <row r="6" spans="1:9" ht="15">
      <c r="A6" t="s">
        <v>33</v>
      </c>
      <c r="B6" t="s">
        <v>144</v>
      </c>
      <c r="C6" t="s">
        <v>143</v>
      </c>
      <c r="D6" t="s">
        <v>146</v>
      </c>
      <c r="E6" t="s">
        <v>145</v>
      </c>
      <c r="F6" t="s">
        <v>73</v>
      </c>
      <c r="G6" t="s">
        <v>74</v>
      </c>
      <c r="H6" s="1">
        <v>0.13924768518518518</v>
      </c>
      <c r="I6" s="5">
        <f t="shared" si="0"/>
        <v>31.050789747469963</v>
      </c>
    </row>
    <row r="7" spans="1:9" ht="15">
      <c r="A7" t="s">
        <v>40</v>
      </c>
      <c r="B7" t="s">
        <v>149</v>
      </c>
      <c r="C7" t="s">
        <v>147</v>
      </c>
      <c r="D7" t="s">
        <v>152</v>
      </c>
      <c r="E7" t="s">
        <v>151</v>
      </c>
      <c r="F7" t="s">
        <v>148</v>
      </c>
      <c r="G7" t="s">
        <v>150</v>
      </c>
      <c r="H7" s="1">
        <v>0.13924768518518518</v>
      </c>
      <c r="I7" s="5">
        <f t="shared" si="0"/>
        <v>31.050789747469963</v>
      </c>
    </row>
    <row r="8" spans="1:9" ht="15">
      <c r="A8" t="s">
        <v>47</v>
      </c>
      <c r="B8" t="s">
        <v>154</v>
      </c>
      <c r="C8" t="s">
        <v>153</v>
      </c>
      <c r="D8" t="s">
        <v>156</v>
      </c>
      <c r="E8" t="s">
        <v>155</v>
      </c>
      <c r="F8" t="s">
        <v>9</v>
      </c>
      <c r="G8" t="s">
        <v>11</v>
      </c>
      <c r="H8" s="1">
        <v>0.13927083333333334</v>
      </c>
      <c r="I8" s="5">
        <f t="shared" si="0"/>
        <v>30.95620921214409</v>
      </c>
    </row>
    <row r="9" spans="1:9" ht="15">
      <c r="A9" t="s">
        <v>54</v>
      </c>
      <c r="B9" t="s">
        <v>159</v>
      </c>
      <c r="C9" t="s">
        <v>157</v>
      </c>
      <c r="D9" t="s">
        <v>162</v>
      </c>
      <c r="E9" t="s">
        <v>161</v>
      </c>
      <c r="F9" t="s">
        <v>158</v>
      </c>
      <c r="G9" t="s">
        <v>160</v>
      </c>
      <c r="H9" s="1">
        <v>0.14309027777777777</v>
      </c>
      <c r="I9" s="5">
        <f t="shared" si="0"/>
        <v>15.3504208833822</v>
      </c>
    </row>
    <row r="10" spans="1:9" ht="15">
      <c r="A10" t="s">
        <v>163</v>
      </c>
      <c r="B10" t="s">
        <v>166</v>
      </c>
      <c r="C10" t="s">
        <v>164</v>
      </c>
      <c r="D10" t="s">
        <v>169</v>
      </c>
      <c r="E10" t="s">
        <v>168</v>
      </c>
      <c r="F10" t="s">
        <v>165</v>
      </c>
      <c r="G10" t="s">
        <v>167</v>
      </c>
      <c r="H10" s="1">
        <v>0.14310185185185184</v>
      </c>
      <c r="I10" s="5">
        <f t="shared" si="0"/>
        <v>15.303130615719311</v>
      </c>
    </row>
    <row r="11" spans="1:9" ht="15">
      <c r="A11" t="s">
        <v>170</v>
      </c>
      <c r="B11" t="s">
        <v>173</v>
      </c>
      <c r="C11" t="s">
        <v>171</v>
      </c>
      <c r="D11" t="s">
        <v>176</v>
      </c>
      <c r="E11" t="s">
        <v>175</v>
      </c>
      <c r="F11" t="s">
        <v>172</v>
      </c>
      <c r="G11" t="s">
        <v>174</v>
      </c>
      <c r="H11" s="1">
        <v>0.15387731481481481</v>
      </c>
      <c r="I11" s="5">
        <f t="shared" si="0"/>
        <v>0</v>
      </c>
    </row>
    <row r="12" spans="2:9" ht="15">
      <c r="B12" t="s">
        <v>198</v>
      </c>
      <c r="C12" t="s">
        <v>193</v>
      </c>
      <c r="D12" t="s">
        <v>197</v>
      </c>
      <c r="E12" t="s">
        <v>196</v>
      </c>
      <c r="F12" t="s">
        <v>194</v>
      </c>
      <c r="G12" t="s">
        <v>195</v>
      </c>
      <c r="H12" s="2" t="s">
        <v>97</v>
      </c>
      <c r="I12" s="5">
        <f t="shared" si="0"/>
      </c>
    </row>
    <row r="13" spans="2:9" ht="15">
      <c r="B13" t="s">
        <v>201</v>
      </c>
      <c r="C13" t="s">
        <v>199</v>
      </c>
      <c r="D13" t="s">
        <v>200</v>
      </c>
      <c r="E13" t="s">
        <v>202</v>
      </c>
      <c r="F13" t="s">
        <v>194</v>
      </c>
      <c r="G13" t="s">
        <v>195</v>
      </c>
      <c r="H13" s="2" t="s">
        <v>97</v>
      </c>
      <c r="I13" s="5">
        <f t="shared" si="0"/>
      </c>
    </row>
    <row r="14" spans="2:9" ht="15">
      <c r="B14" t="s">
        <v>180</v>
      </c>
      <c r="C14" t="s">
        <v>177</v>
      </c>
      <c r="D14" t="s">
        <v>186</v>
      </c>
      <c r="E14" t="s">
        <v>185</v>
      </c>
      <c r="F14" t="s">
        <v>178</v>
      </c>
      <c r="G14" t="s">
        <v>179</v>
      </c>
      <c r="H14" s="2" t="s">
        <v>62</v>
      </c>
      <c r="I14" s="5">
        <f t="shared" si="0"/>
      </c>
    </row>
    <row r="15" spans="2:9" ht="15">
      <c r="B15" t="s">
        <v>184</v>
      </c>
      <c r="C15" t="s">
        <v>181</v>
      </c>
      <c r="D15" t="s">
        <v>183</v>
      </c>
      <c r="E15" t="s">
        <v>182</v>
      </c>
      <c r="F15" t="s">
        <v>35</v>
      </c>
      <c r="G15" t="s">
        <v>37</v>
      </c>
      <c r="H15" s="2" t="s">
        <v>62</v>
      </c>
      <c r="I15" s="5">
        <f t="shared" si="0"/>
      </c>
    </row>
    <row r="16" spans="2:9" ht="15">
      <c r="B16" t="s">
        <v>192</v>
      </c>
      <c r="C16" t="s">
        <v>187</v>
      </c>
      <c r="D16" t="s">
        <v>191</v>
      </c>
      <c r="E16" t="s">
        <v>190</v>
      </c>
      <c r="F16" t="s">
        <v>188</v>
      </c>
      <c r="G16" t="s">
        <v>189</v>
      </c>
      <c r="H16" s="2" t="s">
        <v>62</v>
      </c>
      <c r="I16" s="5">
        <f t="shared" si="0"/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:I5"/>
    </sheetView>
  </sheetViews>
  <sheetFormatPr defaultColWidth="9.140625" defaultRowHeight="15"/>
  <cols>
    <col min="1" max="1" width="3.421875" style="0" customWidth="1"/>
    <col min="2" max="2" width="7.7109375" style="0" customWidth="1"/>
    <col min="3" max="3" width="21.7109375" style="0" customWidth="1"/>
    <col min="4" max="4" width="7.7109375" style="0" customWidth="1"/>
    <col min="5" max="5" width="21.7109375" style="0" customWidth="1"/>
    <col min="6" max="6" width="7.7109375" style="0" customWidth="1"/>
    <col min="7" max="7" width="21.7109375" style="0" customWidth="1"/>
    <col min="8" max="8" width="9.140625" style="27" customWidth="1"/>
    <col min="9" max="9" width="11.8515625" style="5" bestFit="1" customWidth="1"/>
  </cols>
  <sheetData>
    <row r="1" spans="1:9" ht="15">
      <c r="A1" t="s">
        <v>248</v>
      </c>
      <c r="B1" t="s">
        <v>20</v>
      </c>
      <c r="C1" t="s">
        <v>260</v>
      </c>
      <c r="D1" t="s">
        <v>25</v>
      </c>
      <c r="E1" t="s">
        <v>24</v>
      </c>
      <c r="F1" t="s">
        <v>21</v>
      </c>
      <c r="G1" t="s">
        <v>23</v>
      </c>
      <c r="H1" s="1">
        <v>0.15118055555555557</v>
      </c>
      <c r="I1" s="5">
        <f>IF(OR(H1="RET",H1="ELIM"),"",IF((H1-$H$1)&lt;$H$1*0.2,100-((H1-$H$1)/($H$1*0.2/100)),0))</f>
        <v>100</v>
      </c>
    </row>
    <row r="2" spans="1:9" ht="15">
      <c r="A2" t="s">
        <v>297</v>
      </c>
      <c r="B2" t="s">
        <v>388</v>
      </c>
      <c r="C2" t="s">
        <v>227</v>
      </c>
      <c r="D2" t="s">
        <v>483</v>
      </c>
      <c r="E2" t="s">
        <v>482</v>
      </c>
      <c r="F2" t="s">
        <v>228</v>
      </c>
      <c r="G2" t="s">
        <v>526</v>
      </c>
      <c r="H2" s="1">
        <v>0.15266203703703704</v>
      </c>
      <c r="I2" s="5">
        <f aca="true" t="shared" si="0" ref="I2:I10">IF(OR(H2="RET",H2="ELIM"),"",IF((H2-$H$1)&lt;$H$1*0.2,100-((H2-$H$1)/($H$1*0.2/100)),0))</f>
        <v>95.10029092022664</v>
      </c>
    </row>
    <row r="3" spans="1:9" ht="15">
      <c r="A3" t="s">
        <v>258</v>
      </c>
      <c r="B3" t="s">
        <v>328</v>
      </c>
      <c r="C3" t="s">
        <v>327</v>
      </c>
      <c r="D3" t="s">
        <v>433</v>
      </c>
      <c r="E3" t="s">
        <v>432</v>
      </c>
      <c r="F3" t="s">
        <v>67</v>
      </c>
      <c r="G3" t="s">
        <v>68</v>
      </c>
      <c r="H3" s="1">
        <v>0.19177083333333333</v>
      </c>
      <c r="I3" s="5">
        <f t="shared" si="0"/>
        <v>0</v>
      </c>
    </row>
    <row r="4" spans="1:9" ht="15">
      <c r="A4" t="s">
        <v>261</v>
      </c>
      <c r="B4" t="s">
        <v>48</v>
      </c>
      <c r="C4" t="s">
        <v>282</v>
      </c>
      <c r="D4" t="s">
        <v>53</v>
      </c>
      <c r="E4" t="s">
        <v>52</v>
      </c>
      <c r="F4" t="s">
        <v>49</v>
      </c>
      <c r="G4" t="s">
        <v>51</v>
      </c>
      <c r="H4" s="1">
        <v>0.21028935185185185</v>
      </c>
      <c r="I4" s="5">
        <f t="shared" si="0"/>
        <v>0</v>
      </c>
    </row>
    <row r="5" spans="1:9" ht="15">
      <c r="A5" t="s">
        <v>265</v>
      </c>
      <c r="B5" t="s">
        <v>305</v>
      </c>
      <c r="C5" t="s">
        <v>304</v>
      </c>
      <c r="D5" t="s">
        <v>300</v>
      </c>
      <c r="E5" t="s">
        <v>301</v>
      </c>
      <c r="F5" t="s">
        <v>303</v>
      </c>
      <c r="G5" t="s">
        <v>302</v>
      </c>
      <c r="H5" s="1">
        <v>0.2220486111111111</v>
      </c>
      <c r="I5" s="5">
        <f t="shared" si="0"/>
        <v>0</v>
      </c>
    </row>
    <row r="6" spans="2:9" ht="15">
      <c r="B6" t="s">
        <v>249</v>
      </c>
      <c r="C6" t="s">
        <v>250</v>
      </c>
      <c r="D6" t="s">
        <v>254</v>
      </c>
      <c r="E6" t="s">
        <v>253</v>
      </c>
      <c r="F6" t="s">
        <v>251</v>
      </c>
      <c r="G6" t="s">
        <v>252</v>
      </c>
      <c r="H6" s="27" t="s">
        <v>62</v>
      </c>
      <c r="I6" s="5">
        <f t="shared" si="0"/>
      </c>
    </row>
    <row r="7" spans="2:9" ht="15">
      <c r="B7" t="s">
        <v>34</v>
      </c>
      <c r="C7" t="s">
        <v>389</v>
      </c>
      <c r="D7" t="s">
        <v>528</v>
      </c>
      <c r="E7" t="s">
        <v>527</v>
      </c>
      <c r="F7" t="s">
        <v>35</v>
      </c>
      <c r="G7" t="s">
        <v>37</v>
      </c>
      <c r="H7" s="27" t="s">
        <v>62</v>
      </c>
      <c r="I7" s="5">
        <f t="shared" si="0"/>
      </c>
    </row>
    <row r="8" spans="2:9" ht="15">
      <c r="B8" t="s">
        <v>367</v>
      </c>
      <c r="C8" t="s">
        <v>366</v>
      </c>
      <c r="D8" t="s">
        <v>529</v>
      </c>
      <c r="E8" t="s">
        <v>398</v>
      </c>
      <c r="F8" t="s">
        <v>491</v>
      </c>
      <c r="G8" t="s">
        <v>492</v>
      </c>
      <c r="H8" s="27" t="s">
        <v>62</v>
      </c>
      <c r="I8" s="5">
        <f t="shared" si="0"/>
      </c>
    </row>
    <row r="9" spans="2:9" ht="15">
      <c r="B9" t="s">
        <v>309</v>
      </c>
      <c r="C9" t="s">
        <v>239</v>
      </c>
      <c r="D9" t="s">
        <v>467</v>
      </c>
      <c r="E9" t="s">
        <v>466</v>
      </c>
      <c r="F9" t="s">
        <v>67</v>
      </c>
      <c r="G9" t="s">
        <v>68</v>
      </c>
      <c r="H9" s="27" t="s">
        <v>62</v>
      </c>
      <c r="I9" s="5">
        <f t="shared" si="0"/>
      </c>
    </row>
    <row r="10" spans="2:9" ht="15">
      <c r="B10" t="s">
        <v>462</v>
      </c>
      <c r="C10" t="s">
        <v>463</v>
      </c>
      <c r="D10" t="s">
        <v>465</v>
      </c>
      <c r="E10" t="s">
        <v>464</v>
      </c>
      <c r="F10" t="s">
        <v>67</v>
      </c>
      <c r="G10" t="s">
        <v>68</v>
      </c>
      <c r="H10" s="27" t="s">
        <v>62</v>
      </c>
      <c r="I10" s="5">
        <f t="shared" si="0"/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A1" sqref="A1:I2"/>
    </sheetView>
  </sheetViews>
  <sheetFormatPr defaultColWidth="9.140625" defaultRowHeight="15"/>
  <cols>
    <col min="1" max="1" width="3.421875" style="0" customWidth="1"/>
    <col min="2" max="2" width="7.7109375" style="0" customWidth="1"/>
    <col min="3" max="3" width="21.7109375" style="0" customWidth="1"/>
    <col min="4" max="4" width="7.7109375" style="0" customWidth="1"/>
    <col min="5" max="5" width="21.7109375" style="0" customWidth="1"/>
    <col min="6" max="6" width="7.7109375" style="0" customWidth="1"/>
    <col min="7" max="7" width="21.7109375" style="0" customWidth="1"/>
    <col min="8" max="8" width="9.140625" style="27" customWidth="1"/>
    <col min="9" max="9" width="11.8515625" style="5" bestFit="1" customWidth="1"/>
  </cols>
  <sheetData>
    <row r="1" spans="1:9" ht="15">
      <c r="A1" t="s">
        <v>530</v>
      </c>
      <c r="B1" t="s">
        <v>101</v>
      </c>
      <c r="C1" t="s">
        <v>103</v>
      </c>
      <c r="D1" t="s">
        <v>104</v>
      </c>
      <c r="E1" t="s">
        <v>102</v>
      </c>
      <c r="F1" t="s">
        <v>42</v>
      </c>
      <c r="G1" t="s">
        <v>44</v>
      </c>
      <c r="H1" s="1">
        <v>0.2561111111111111</v>
      </c>
      <c r="I1" s="5">
        <f>IF(OR(H1="RET",H1="ELIM"),"",IF((H1-$H$1)&lt;$H$1*0.2,100-((H1-$H$1)/($H$1*0.2/100)),0))</f>
        <v>100</v>
      </c>
    </row>
    <row r="2" spans="1:9" ht="15">
      <c r="A2" t="s">
        <v>531</v>
      </c>
      <c r="B2" t="s">
        <v>295</v>
      </c>
      <c r="C2" t="s">
        <v>122</v>
      </c>
      <c r="D2" t="s">
        <v>390</v>
      </c>
      <c r="E2" t="s">
        <v>391</v>
      </c>
      <c r="F2" t="s">
        <v>67</v>
      </c>
      <c r="G2" t="s">
        <v>68</v>
      </c>
      <c r="H2" s="1">
        <v>0.25805555555555554</v>
      </c>
      <c r="I2" s="5">
        <f>IF(OR(H2="RET",H2="ELIM"),"",IF((H2-$H$1)&lt;$H$1*0.2,100-((H2-$H$1)/($H$1*0.2/100)),0))</f>
        <v>96.2039045553146</v>
      </c>
    </row>
    <row r="3" spans="2:9" ht="15">
      <c r="B3" t="s">
        <v>184</v>
      </c>
      <c r="C3" t="s">
        <v>181</v>
      </c>
      <c r="D3" t="s">
        <v>183</v>
      </c>
      <c r="E3" t="s">
        <v>182</v>
      </c>
      <c r="F3" t="s">
        <v>35</v>
      </c>
      <c r="G3" t="s">
        <v>37</v>
      </c>
      <c r="H3" s="27" t="s">
        <v>62</v>
      </c>
      <c r="I3" s="5">
        <f>IF(OR(H3="RET",H3="ELIM"),"",IF((H3-$H$1)&lt;$H$1*0.2,100-((H3-$H$1)/($H$1*0.2/100)),0))</f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B13" sqref="B13:G13"/>
    </sheetView>
  </sheetViews>
  <sheetFormatPr defaultColWidth="9.140625" defaultRowHeight="15"/>
  <cols>
    <col min="1" max="1" width="3.421875" style="0" customWidth="1"/>
    <col min="2" max="2" width="7.7109375" style="0" customWidth="1"/>
    <col min="3" max="3" width="21.7109375" style="0" customWidth="1"/>
    <col min="4" max="4" width="7.7109375" style="0" customWidth="1"/>
    <col min="5" max="5" width="21.7109375" style="0" customWidth="1"/>
    <col min="6" max="6" width="7.7109375" style="0" customWidth="1"/>
    <col min="7" max="7" width="21.7109375" style="0" customWidth="1"/>
    <col min="8" max="8" width="9.140625" style="27" customWidth="1"/>
    <col min="9" max="9" width="11.8515625" style="5" bestFit="1" customWidth="1"/>
  </cols>
  <sheetData>
    <row r="1" spans="1:9" ht="15">
      <c r="A1" t="s">
        <v>6</v>
      </c>
      <c r="B1" t="s">
        <v>27</v>
      </c>
      <c r="C1" t="s">
        <v>384</v>
      </c>
      <c r="D1" t="s">
        <v>400</v>
      </c>
      <c r="E1" t="s">
        <v>399</v>
      </c>
      <c r="F1" t="s">
        <v>28</v>
      </c>
      <c r="G1" t="s">
        <v>30</v>
      </c>
      <c r="H1" s="1">
        <v>0.11737268518518518</v>
      </c>
      <c r="I1" s="5">
        <f>IF(OR(H1="RET",H1="ELIM"),"",IF((H1-$H$1)&lt;$H$1*0.2,100-((H1-$H$1)/($H$1*0.2/100)),0))</f>
        <v>100</v>
      </c>
    </row>
    <row r="2" spans="1:9" ht="15">
      <c r="A2" t="s">
        <v>7</v>
      </c>
      <c r="B2" t="s">
        <v>532</v>
      </c>
      <c r="C2" t="s">
        <v>533</v>
      </c>
      <c r="D2" t="s">
        <v>535</v>
      </c>
      <c r="E2" t="s">
        <v>534</v>
      </c>
      <c r="F2" t="s">
        <v>178</v>
      </c>
      <c r="G2" t="s">
        <v>179</v>
      </c>
      <c r="H2" s="1">
        <v>0.11761574074074073</v>
      </c>
      <c r="I2" s="5">
        <f aca="true" t="shared" si="0" ref="I2:I15">IF(OR(H2="RET",H2="ELIM"),"",IF((H2-$H$1)&lt;$H$1*0.2,100-((H2-$H$1)/($H$1*0.2/100)),0))</f>
        <v>98.96459915195742</v>
      </c>
    </row>
    <row r="3" spans="1:9" ht="15">
      <c r="A3" t="s">
        <v>14</v>
      </c>
      <c r="B3" t="s">
        <v>536</v>
      </c>
      <c r="C3" t="s">
        <v>537</v>
      </c>
      <c r="D3" t="s">
        <v>539</v>
      </c>
      <c r="E3" t="s">
        <v>538</v>
      </c>
      <c r="F3" t="s">
        <v>73</v>
      </c>
      <c r="G3" t="s">
        <v>74</v>
      </c>
      <c r="H3" s="1">
        <v>0.12288194444444445</v>
      </c>
      <c r="I3" s="5">
        <f t="shared" si="0"/>
        <v>76.53091411103438</v>
      </c>
    </row>
    <row r="4" spans="1:9" ht="15">
      <c r="A4" t="s">
        <v>19</v>
      </c>
      <c r="B4" t="s">
        <v>354</v>
      </c>
      <c r="C4" t="s">
        <v>143</v>
      </c>
      <c r="D4" t="s">
        <v>355</v>
      </c>
      <c r="E4" t="s">
        <v>356</v>
      </c>
      <c r="F4" t="s">
        <v>73</v>
      </c>
      <c r="G4" t="s">
        <v>74</v>
      </c>
      <c r="H4" s="1">
        <v>0.12333333333333334</v>
      </c>
      <c r="I4" s="5">
        <f t="shared" si="0"/>
        <v>74.6080268218124</v>
      </c>
    </row>
    <row r="5" spans="1:9" ht="15">
      <c r="A5" t="s">
        <v>26</v>
      </c>
      <c r="B5" t="s">
        <v>111</v>
      </c>
      <c r="C5" t="s">
        <v>420</v>
      </c>
      <c r="D5" t="s">
        <v>424</v>
      </c>
      <c r="E5" t="s">
        <v>423</v>
      </c>
      <c r="F5" t="s">
        <v>421</v>
      </c>
      <c r="G5" t="s">
        <v>422</v>
      </c>
      <c r="H5" s="1">
        <v>0.134375</v>
      </c>
      <c r="I5" s="5">
        <f t="shared" si="0"/>
        <v>27.571245439305784</v>
      </c>
    </row>
    <row r="6" spans="1:9" ht="15">
      <c r="A6" t="s">
        <v>272</v>
      </c>
      <c r="B6" t="s">
        <v>540</v>
      </c>
      <c r="C6" t="s">
        <v>541</v>
      </c>
      <c r="D6" t="s">
        <v>543</v>
      </c>
      <c r="E6" t="s">
        <v>542</v>
      </c>
      <c r="F6" t="s">
        <v>42</v>
      </c>
      <c r="G6" t="s">
        <v>44</v>
      </c>
      <c r="H6" s="1">
        <v>0.1411689814814815</v>
      </c>
      <c r="I6" s="5">
        <f t="shared" si="0"/>
        <v>0</v>
      </c>
    </row>
    <row r="7" spans="1:9" ht="15">
      <c r="A7" t="s">
        <v>275</v>
      </c>
      <c r="B7" t="s">
        <v>257</v>
      </c>
      <c r="C7" t="s">
        <v>259</v>
      </c>
      <c r="D7" t="s">
        <v>256</v>
      </c>
      <c r="E7" t="s">
        <v>255</v>
      </c>
      <c r="F7" t="s">
        <v>42</v>
      </c>
      <c r="G7" t="s">
        <v>44</v>
      </c>
      <c r="H7" s="1">
        <v>0.1412037037037037</v>
      </c>
      <c r="I7" s="5">
        <f t="shared" si="0"/>
        <v>0</v>
      </c>
    </row>
    <row r="8" spans="1:9" ht="15">
      <c r="A8" t="s">
        <v>280</v>
      </c>
      <c r="B8" t="s">
        <v>544</v>
      </c>
      <c r="C8" t="s">
        <v>563</v>
      </c>
      <c r="D8" t="s">
        <v>548</v>
      </c>
      <c r="E8" t="s">
        <v>547</v>
      </c>
      <c r="F8" t="s">
        <v>545</v>
      </c>
      <c r="G8" t="s">
        <v>546</v>
      </c>
      <c r="H8" s="1">
        <v>0.14346064814814816</v>
      </c>
      <c r="I8" s="5">
        <f t="shared" si="0"/>
        <v>0</v>
      </c>
    </row>
    <row r="9" spans="1:9" ht="15">
      <c r="A9" t="s">
        <v>283</v>
      </c>
      <c r="B9" t="s">
        <v>474</v>
      </c>
      <c r="C9" t="s">
        <v>475</v>
      </c>
      <c r="D9" t="s">
        <v>477</v>
      </c>
      <c r="E9" t="s">
        <v>476</v>
      </c>
      <c r="F9" t="s">
        <v>216</v>
      </c>
      <c r="G9" t="s">
        <v>217</v>
      </c>
      <c r="H9" s="1">
        <v>0.15752314814814813</v>
      </c>
      <c r="I9" s="5">
        <f t="shared" si="0"/>
        <v>0</v>
      </c>
    </row>
    <row r="10" spans="1:9" ht="15">
      <c r="A10" t="s">
        <v>349</v>
      </c>
      <c r="B10" t="s">
        <v>478</v>
      </c>
      <c r="C10" t="s">
        <v>479</v>
      </c>
      <c r="D10" t="s">
        <v>481</v>
      </c>
      <c r="E10" t="s">
        <v>480</v>
      </c>
      <c r="F10" t="s">
        <v>216</v>
      </c>
      <c r="G10" t="s">
        <v>217</v>
      </c>
      <c r="H10" s="1">
        <v>0.15753472222222223</v>
      </c>
      <c r="I10" s="5">
        <f t="shared" si="0"/>
        <v>0</v>
      </c>
    </row>
    <row r="11" spans="1:9" ht="15">
      <c r="A11" t="s">
        <v>519</v>
      </c>
      <c r="B11" t="s">
        <v>515</v>
      </c>
      <c r="C11" t="s">
        <v>516</v>
      </c>
      <c r="D11" t="s">
        <v>518</v>
      </c>
      <c r="E11" t="s">
        <v>517</v>
      </c>
      <c r="F11" t="s">
        <v>216</v>
      </c>
      <c r="G11" t="s">
        <v>217</v>
      </c>
      <c r="H11" s="1">
        <v>0.1575462962962963</v>
      </c>
      <c r="I11" s="5">
        <f t="shared" si="0"/>
        <v>0</v>
      </c>
    </row>
    <row r="12" spans="1:9" ht="15">
      <c r="A12" t="s">
        <v>358</v>
      </c>
      <c r="B12" t="s">
        <v>405</v>
      </c>
      <c r="C12" t="s">
        <v>215</v>
      </c>
      <c r="D12" t="s">
        <v>220</v>
      </c>
      <c r="E12" t="s">
        <v>218</v>
      </c>
      <c r="F12" t="s">
        <v>216</v>
      </c>
      <c r="G12" t="s">
        <v>217</v>
      </c>
      <c r="H12" s="1">
        <v>0.15758101851851852</v>
      </c>
      <c r="I12" s="5">
        <f t="shared" si="0"/>
        <v>0</v>
      </c>
    </row>
    <row r="13" spans="1:9" ht="15">
      <c r="A13" t="s">
        <v>360</v>
      </c>
      <c r="B13" t="s">
        <v>549</v>
      </c>
      <c r="C13" t="s">
        <v>550</v>
      </c>
      <c r="D13" t="s">
        <v>554</v>
      </c>
      <c r="E13" t="s">
        <v>553</v>
      </c>
      <c r="F13" t="s">
        <v>551</v>
      </c>
      <c r="G13" t="s">
        <v>552</v>
      </c>
      <c r="H13" s="1">
        <v>0.15864583333333335</v>
      </c>
      <c r="I13" s="5">
        <f t="shared" si="0"/>
        <v>0</v>
      </c>
    </row>
    <row r="14" spans="1:9" ht="15">
      <c r="A14" t="s">
        <v>362</v>
      </c>
      <c r="B14" t="s">
        <v>555</v>
      </c>
      <c r="C14" t="s">
        <v>556</v>
      </c>
      <c r="D14" t="s">
        <v>558</v>
      </c>
      <c r="E14" t="s">
        <v>557</v>
      </c>
      <c r="F14" t="s">
        <v>551</v>
      </c>
      <c r="G14" t="s">
        <v>552</v>
      </c>
      <c r="H14" s="1">
        <v>0.1586574074074074</v>
      </c>
      <c r="I14" s="5">
        <f t="shared" si="0"/>
        <v>0</v>
      </c>
    </row>
    <row r="15" spans="2:9" ht="15">
      <c r="B15" t="s">
        <v>180</v>
      </c>
      <c r="C15" t="s">
        <v>177</v>
      </c>
      <c r="D15" t="s">
        <v>186</v>
      </c>
      <c r="E15" t="s">
        <v>185</v>
      </c>
      <c r="F15" t="s">
        <v>178</v>
      </c>
      <c r="G15" t="s">
        <v>179</v>
      </c>
      <c r="H15" s="27" t="s">
        <v>62</v>
      </c>
      <c r="I15" s="5">
        <f t="shared" si="0"/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I1" sqref="I1"/>
    </sheetView>
  </sheetViews>
  <sheetFormatPr defaultColWidth="9.140625" defaultRowHeight="15"/>
  <cols>
    <col min="1" max="1" width="3.421875" style="0" customWidth="1"/>
    <col min="2" max="2" width="7.7109375" style="0" customWidth="1"/>
    <col min="3" max="3" width="21.7109375" style="0" customWidth="1"/>
    <col min="4" max="4" width="7.7109375" style="0" customWidth="1"/>
    <col min="5" max="5" width="21.7109375" style="0" customWidth="1"/>
    <col min="6" max="6" width="7.7109375" style="0" customWidth="1"/>
    <col min="7" max="7" width="21.7109375" style="0" customWidth="1"/>
    <col min="8" max="8" width="9.140625" style="27" customWidth="1"/>
    <col min="9" max="9" width="11.8515625" style="5" bestFit="1" customWidth="1"/>
  </cols>
  <sheetData>
    <row r="1" spans="1:9" ht="15">
      <c r="A1" t="s">
        <v>6</v>
      </c>
      <c r="B1" t="s">
        <v>41</v>
      </c>
      <c r="C1" t="s">
        <v>43</v>
      </c>
      <c r="D1" t="s">
        <v>46</v>
      </c>
      <c r="E1" t="s">
        <v>45</v>
      </c>
      <c r="F1" t="s">
        <v>42</v>
      </c>
      <c r="G1" t="s">
        <v>44</v>
      </c>
      <c r="H1" s="1">
        <v>0.19111111111111112</v>
      </c>
      <c r="I1" s="5">
        <f>IF(OR(H1="RET",H1="ELIM"),"",IF((H1-$H$1)&lt;$H$1*0.2,100-((H1-$H$1)/($H$1*0.2/100)),0))</f>
        <v>100</v>
      </c>
    </row>
    <row r="2" spans="1:9" ht="15">
      <c r="A2" t="s">
        <v>7</v>
      </c>
      <c r="B2" t="s">
        <v>244</v>
      </c>
      <c r="C2" t="s">
        <v>430</v>
      </c>
      <c r="D2" t="s">
        <v>246</v>
      </c>
      <c r="E2" t="s">
        <v>245</v>
      </c>
      <c r="F2" t="s">
        <v>178</v>
      </c>
      <c r="G2" t="s">
        <v>179</v>
      </c>
      <c r="H2" s="1">
        <v>0.19148148148148147</v>
      </c>
      <c r="I2" s="5">
        <f aca="true" t="shared" si="0" ref="I2:I7">IF(OR(H2="RET",H2="ELIM"),"",IF((H2-$H$1)&lt;$H$1*0.2,100-((H2-$H$1)/($H$1*0.2/100)),0))</f>
        <v>99.03100775193802</v>
      </c>
    </row>
    <row r="3" spans="1:9" ht="15">
      <c r="A3" t="s">
        <v>258</v>
      </c>
      <c r="B3" t="s">
        <v>34</v>
      </c>
      <c r="C3" t="s">
        <v>389</v>
      </c>
      <c r="D3" t="s">
        <v>494</v>
      </c>
      <c r="E3" t="s">
        <v>493</v>
      </c>
      <c r="F3" t="s">
        <v>35</v>
      </c>
      <c r="G3" t="s">
        <v>37</v>
      </c>
      <c r="H3" s="1">
        <v>0.19335648148148146</v>
      </c>
      <c r="I3" s="5">
        <f t="shared" si="0"/>
        <v>94.1254844961241</v>
      </c>
    </row>
    <row r="4" spans="1:9" ht="15">
      <c r="A4" t="s">
        <v>261</v>
      </c>
      <c r="B4" t="s">
        <v>436</v>
      </c>
      <c r="C4" t="s">
        <v>437</v>
      </c>
      <c r="D4" t="s">
        <v>565</v>
      </c>
      <c r="E4" t="s">
        <v>564</v>
      </c>
      <c r="F4" t="s">
        <v>234</v>
      </c>
      <c r="G4" t="s">
        <v>236</v>
      </c>
      <c r="H4" s="1">
        <v>0.19697916666666668</v>
      </c>
      <c r="I4" s="5">
        <f t="shared" si="0"/>
        <v>84.64752906976744</v>
      </c>
    </row>
    <row r="5" spans="1:9" ht="15">
      <c r="A5" t="s">
        <v>265</v>
      </c>
      <c r="B5" t="s">
        <v>468</v>
      </c>
      <c r="C5" t="s">
        <v>469</v>
      </c>
      <c r="D5" t="s">
        <v>567</v>
      </c>
      <c r="E5" t="s">
        <v>566</v>
      </c>
      <c r="F5" t="s">
        <v>234</v>
      </c>
      <c r="G5" t="s">
        <v>236</v>
      </c>
      <c r="H5" s="1">
        <v>0.19768518518518519</v>
      </c>
      <c r="I5" s="5">
        <f t="shared" si="0"/>
        <v>82.80038759689924</v>
      </c>
    </row>
    <row r="6" spans="2:9" ht="15">
      <c r="B6" t="s">
        <v>388</v>
      </c>
      <c r="C6" t="s">
        <v>227</v>
      </c>
      <c r="D6" t="s">
        <v>483</v>
      </c>
      <c r="E6" t="s">
        <v>482</v>
      </c>
      <c r="F6" t="s">
        <v>228</v>
      </c>
      <c r="G6" t="s">
        <v>387</v>
      </c>
      <c r="H6" s="27" t="s">
        <v>62</v>
      </c>
      <c r="I6" s="5">
        <f t="shared" si="0"/>
      </c>
    </row>
    <row r="7" spans="2:9" ht="15">
      <c r="B7" t="s">
        <v>367</v>
      </c>
      <c r="C7" t="s">
        <v>366</v>
      </c>
      <c r="D7" t="s">
        <v>368</v>
      </c>
      <c r="E7" t="s">
        <v>369</v>
      </c>
      <c r="F7" t="s">
        <v>491</v>
      </c>
      <c r="G7" t="s">
        <v>492</v>
      </c>
      <c r="H7" s="27" t="s">
        <v>62</v>
      </c>
      <c r="I7" s="5">
        <f t="shared" si="0"/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I1" sqref="I1"/>
    </sheetView>
  </sheetViews>
  <sheetFormatPr defaultColWidth="9.140625" defaultRowHeight="15"/>
  <cols>
    <col min="1" max="1" width="3.421875" style="0" customWidth="1"/>
    <col min="2" max="2" width="7.7109375" style="0" customWidth="1"/>
    <col min="3" max="3" width="21.7109375" style="0" customWidth="1"/>
    <col min="4" max="4" width="7.7109375" style="0" customWidth="1"/>
    <col min="5" max="5" width="21.7109375" style="0" customWidth="1"/>
    <col min="6" max="6" width="7.7109375" style="0" customWidth="1"/>
    <col min="7" max="7" width="21.7109375" style="0" customWidth="1"/>
    <col min="8" max="8" width="9.140625" style="27" customWidth="1"/>
    <col min="9" max="9" width="11.8515625" style="5" bestFit="1" customWidth="1"/>
  </cols>
  <sheetData>
    <row r="1" spans="1:9" ht="15">
      <c r="A1" t="s">
        <v>6</v>
      </c>
      <c r="B1" t="s">
        <v>295</v>
      </c>
      <c r="C1" t="s">
        <v>122</v>
      </c>
      <c r="D1" t="s">
        <v>124</v>
      </c>
      <c r="E1" t="s">
        <v>123</v>
      </c>
      <c r="F1" t="s">
        <v>67</v>
      </c>
      <c r="G1" t="s">
        <v>68</v>
      </c>
      <c r="H1" s="1">
        <v>0.24356481481481482</v>
      </c>
      <c r="I1" s="5">
        <f>IF(OR(H1="RET",H1="ELIM"),"",IF((H1-$H$1)&lt;$H$1*0.2,100-((H1-$H$1)/($H$1*0.2/100)),0))</f>
        <v>100</v>
      </c>
    </row>
    <row r="2" spans="1:9" ht="15">
      <c r="A2" t="s">
        <v>7</v>
      </c>
      <c r="B2" t="s">
        <v>184</v>
      </c>
      <c r="C2" t="s">
        <v>181</v>
      </c>
      <c r="D2" t="s">
        <v>183</v>
      </c>
      <c r="E2" t="s">
        <v>182</v>
      </c>
      <c r="F2" t="s">
        <v>35</v>
      </c>
      <c r="G2" t="s">
        <v>37</v>
      </c>
      <c r="H2" s="1">
        <v>0.2468287037037037</v>
      </c>
      <c r="I2" s="5">
        <f>IF(OR(H2="RET",H2="ELIM"),"",IF((H2-$H$1)&lt;$H$1*0.2,100-((H2-$H$1)/($H$1*0.2/100)),0))</f>
        <v>93.2997528986885</v>
      </c>
    </row>
    <row r="3" spans="1:9" ht="15">
      <c r="A3" t="s">
        <v>258</v>
      </c>
      <c r="B3" t="s">
        <v>569</v>
      </c>
      <c r="C3" t="s">
        <v>570</v>
      </c>
      <c r="D3" t="s">
        <v>572</v>
      </c>
      <c r="E3" t="s">
        <v>571</v>
      </c>
      <c r="F3" t="s">
        <v>56</v>
      </c>
      <c r="G3" t="s">
        <v>58</v>
      </c>
      <c r="H3" s="1">
        <v>0.28077546296296296</v>
      </c>
      <c r="I3" s="5">
        <f>IF(OR(H3="RET",H3="ELIM"),"",IF((H3-$H$1)&lt;$H$1*0.2,100-((H3-$H$1)/($H$1*0.2/100)),0))</f>
        <v>23.612431096749674</v>
      </c>
    </row>
    <row r="4" spans="1:9" ht="15">
      <c r="A4" t="s">
        <v>19</v>
      </c>
      <c r="B4" t="s">
        <v>573</v>
      </c>
      <c r="C4" t="s">
        <v>574</v>
      </c>
      <c r="D4" t="s">
        <v>576</v>
      </c>
      <c r="E4" t="s">
        <v>575</v>
      </c>
      <c r="F4" t="s">
        <v>56</v>
      </c>
      <c r="G4" t="s">
        <v>58</v>
      </c>
      <c r="H4" s="1">
        <v>0.28078703703703706</v>
      </c>
      <c r="I4" s="5">
        <f>IF(OR(H4="RET",H4="ELIM"),"",IF((H4-$H$1)&lt;$H$1*0.2,100-((H4-$H$1)/($H$1*0.2/100)),0))</f>
        <v>23.588671355255627</v>
      </c>
    </row>
    <row r="5" ht="15">
      <c r="H5" s="1"/>
    </row>
  </sheetData>
  <sheetProtection/>
  <printOptions/>
  <pageMargins left="0.7" right="0.7" top="0.787401575" bottom="0.7874015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B1" sqref="B1:I12"/>
    </sheetView>
  </sheetViews>
  <sheetFormatPr defaultColWidth="9.140625" defaultRowHeight="15"/>
  <cols>
    <col min="1" max="1" width="3.421875" style="0" customWidth="1"/>
    <col min="2" max="2" width="7.7109375" style="0" customWidth="1"/>
    <col min="3" max="3" width="21.7109375" style="0" customWidth="1"/>
    <col min="4" max="4" width="7.7109375" style="0" customWidth="1"/>
    <col min="5" max="5" width="21.7109375" style="0" customWidth="1"/>
    <col min="6" max="6" width="7.7109375" style="0" customWidth="1"/>
    <col min="7" max="7" width="21.7109375" style="0" customWidth="1"/>
    <col min="8" max="8" width="9.140625" style="30" customWidth="1"/>
    <col min="9" max="9" width="11.8515625" style="5" bestFit="1" customWidth="1"/>
  </cols>
  <sheetData>
    <row r="1" spans="1:9" ht="15">
      <c r="A1" t="s">
        <v>248</v>
      </c>
      <c r="B1" t="s">
        <v>27</v>
      </c>
      <c r="C1" t="s">
        <v>384</v>
      </c>
      <c r="D1" t="s">
        <v>400</v>
      </c>
      <c r="E1" t="s">
        <v>399</v>
      </c>
      <c r="F1" t="s">
        <v>28</v>
      </c>
      <c r="G1" t="s">
        <v>30</v>
      </c>
      <c r="H1" s="1">
        <v>0.09666666666666666</v>
      </c>
      <c r="I1" s="5">
        <f>IF(OR(H1="RET",H1="ELIM"),"",IF((H1-$H$1)&lt;$H$1*0.2,100-((H1-$H$1)/($H$1*0.2/100)),0))</f>
        <v>100</v>
      </c>
    </row>
    <row r="2" spans="1:9" ht="15">
      <c r="A2" t="s">
        <v>297</v>
      </c>
      <c r="B2" t="s">
        <v>318</v>
      </c>
      <c r="C2" t="s">
        <v>319</v>
      </c>
      <c r="D2" t="s">
        <v>321</v>
      </c>
      <c r="E2" t="s">
        <v>320</v>
      </c>
      <c r="F2" t="s">
        <v>251</v>
      </c>
      <c r="G2" t="s">
        <v>252</v>
      </c>
      <c r="H2" s="1">
        <v>0.09901620370370372</v>
      </c>
      <c r="I2" s="5">
        <f aca="true" t="shared" si="0" ref="I2:I14">IF(OR(H2="RET",H2="ELIM"),"",IF((H2-$H$1)&lt;$H$1*0.2,100-((H2-$H$1)/($H$1*0.2/100)),0))</f>
        <v>87.84722222222214</v>
      </c>
    </row>
    <row r="3" spans="1:9" ht="15">
      <c r="A3" t="s">
        <v>258</v>
      </c>
      <c r="B3" t="s">
        <v>66</v>
      </c>
      <c r="C3" t="s">
        <v>247</v>
      </c>
      <c r="D3" t="s">
        <v>71</v>
      </c>
      <c r="E3" t="s">
        <v>69</v>
      </c>
      <c r="F3" t="s">
        <v>67</v>
      </c>
      <c r="G3" t="s">
        <v>68</v>
      </c>
      <c r="H3" s="1">
        <v>0.09902777777777778</v>
      </c>
      <c r="I3" s="5">
        <f t="shared" si="0"/>
        <v>87.78735632183904</v>
      </c>
    </row>
    <row r="4" spans="1:9" ht="15">
      <c r="A4" t="s">
        <v>261</v>
      </c>
      <c r="B4" t="s">
        <v>446</v>
      </c>
      <c r="C4" t="s">
        <v>447</v>
      </c>
      <c r="D4" t="s">
        <v>451</v>
      </c>
      <c r="E4" t="s">
        <v>450</v>
      </c>
      <c r="F4" t="s">
        <v>448</v>
      </c>
      <c r="G4" t="s">
        <v>449</v>
      </c>
      <c r="H4" s="1">
        <v>0.09947916666666667</v>
      </c>
      <c r="I4" s="5">
        <f t="shared" si="0"/>
        <v>85.4525862068965</v>
      </c>
    </row>
    <row r="5" spans="1:9" ht="15">
      <c r="A5" t="s">
        <v>265</v>
      </c>
      <c r="B5" t="s">
        <v>452</v>
      </c>
      <c r="C5" t="s">
        <v>453</v>
      </c>
      <c r="D5" t="s">
        <v>455</v>
      </c>
      <c r="E5" t="s">
        <v>454</v>
      </c>
      <c r="F5" t="s">
        <v>67</v>
      </c>
      <c r="G5" t="s">
        <v>68</v>
      </c>
      <c r="H5" s="1">
        <v>0.09976851851851852</v>
      </c>
      <c r="I5" s="5">
        <f t="shared" si="0"/>
        <v>83.95593869731799</v>
      </c>
    </row>
    <row r="6" spans="1:9" ht="15">
      <c r="A6" t="s">
        <v>272</v>
      </c>
      <c r="B6" t="s">
        <v>577</v>
      </c>
      <c r="C6" t="s">
        <v>578</v>
      </c>
      <c r="D6" t="s">
        <v>581</v>
      </c>
      <c r="E6" t="s">
        <v>580</v>
      </c>
      <c r="F6" t="s">
        <v>579</v>
      </c>
      <c r="G6" s="31" t="s">
        <v>582</v>
      </c>
      <c r="H6" s="1">
        <v>0.09978009259259259</v>
      </c>
      <c r="I6" s="5">
        <f t="shared" si="0"/>
        <v>83.89607279693489</v>
      </c>
    </row>
    <row r="7" spans="1:9" ht="15">
      <c r="A7" t="s">
        <v>275</v>
      </c>
      <c r="B7" t="s">
        <v>583</v>
      </c>
      <c r="C7" t="s">
        <v>584</v>
      </c>
      <c r="D7" t="s">
        <v>494</v>
      </c>
      <c r="E7" t="s">
        <v>493</v>
      </c>
      <c r="F7" t="s">
        <v>35</v>
      </c>
      <c r="G7" t="s">
        <v>37</v>
      </c>
      <c r="H7" s="1">
        <v>0.09980324074074075</v>
      </c>
      <c r="I7" s="5">
        <f t="shared" si="0"/>
        <v>83.77634099616853</v>
      </c>
    </row>
    <row r="8" spans="1:9" ht="15">
      <c r="A8" t="s">
        <v>280</v>
      </c>
      <c r="B8" t="s">
        <v>456</v>
      </c>
      <c r="C8" t="s">
        <v>585</v>
      </c>
      <c r="D8" t="s">
        <v>587</v>
      </c>
      <c r="E8" t="s">
        <v>586</v>
      </c>
      <c r="F8" t="s">
        <v>458</v>
      </c>
      <c r="G8" t="s">
        <v>459</v>
      </c>
      <c r="H8" s="1">
        <v>0.10590277777777778</v>
      </c>
      <c r="I8" s="5">
        <f t="shared" si="0"/>
        <v>52.22701149425287</v>
      </c>
    </row>
    <row r="9" spans="1:9" ht="15">
      <c r="A9" t="s">
        <v>283</v>
      </c>
      <c r="B9" t="s">
        <v>588</v>
      </c>
      <c r="C9" t="s">
        <v>589</v>
      </c>
      <c r="D9" t="s">
        <v>528</v>
      </c>
      <c r="E9" t="s">
        <v>527</v>
      </c>
      <c r="F9" t="s">
        <v>35</v>
      </c>
      <c r="G9" t="s">
        <v>37</v>
      </c>
      <c r="H9" s="1">
        <v>0.11832175925925925</v>
      </c>
      <c r="I9" s="5">
        <f t="shared" si="0"/>
        <v>0</v>
      </c>
    </row>
    <row r="10" spans="1:9" ht="15">
      <c r="A10" t="s">
        <v>163</v>
      </c>
      <c r="B10" t="s">
        <v>549</v>
      </c>
      <c r="C10" t="s">
        <v>550</v>
      </c>
      <c r="D10" t="s">
        <v>590</v>
      </c>
      <c r="E10" t="s">
        <v>591</v>
      </c>
      <c r="F10" t="s">
        <v>551</v>
      </c>
      <c r="G10" t="s">
        <v>552</v>
      </c>
      <c r="H10" s="1">
        <v>0.1305787037037037</v>
      </c>
      <c r="I10" s="5">
        <f t="shared" si="0"/>
        <v>0</v>
      </c>
    </row>
    <row r="11" spans="1:9" ht="15">
      <c r="A11" t="s">
        <v>170</v>
      </c>
      <c r="B11" t="s">
        <v>474</v>
      </c>
      <c r="C11" t="s">
        <v>475</v>
      </c>
      <c r="D11" t="s">
        <v>477</v>
      </c>
      <c r="E11" t="s">
        <v>476</v>
      </c>
      <c r="F11" t="s">
        <v>216</v>
      </c>
      <c r="G11" t="s">
        <v>217</v>
      </c>
      <c r="H11" s="1">
        <v>0.1305902777777778</v>
      </c>
      <c r="I11" s="5">
        <f t="shared" si="0"/>
        <v>0</v>
      </c>
    </row>
    <row r="12" spans="1:9" ht="15">
      <c r="A12" t="s">
        <v>560</v>
      </c>
      <c r="B12" t="s">
        <v>359</v>
      </c>
      <c r="C12" t="s">
        <v>357</v>
      </c>
      <c r="D12" t="s">
        <v>593</v>
      </c>
      <c r="E12" t="s">
        <v>592</v>
      </c>
      <c r="F12" t="s">
        <v>216</v>
      </c>
      <c r="G12" t="s">
        <v>217</v>
      </c>
      <c r="H12" s="1">
        <v>0.13924768518518518</v>
      </c>
      <c r="I12" s="5">
        <f t="shared" si="0"/>
        <v>0</v>
      </c>
    </row>
    <row r="13" spans="2:9" ht="15">
      <c r="B13" t="s">
        <v>515</v>
      </c>
      <c r="C13" t="s">
        <v>516</v>
      </c>
      <c r="D13" t="s">
        <v>518</v>
      </c>
      <c r="E13" t="s">
        <v>517</v>
      </c>
      <c r="F13" t="s">
        <v>216</v>
      </c>
      <c r="G13" t="s">
        <v>217</v>
      </c>
      <c r="H13" s="30" t="s">
        <v>97</v>
      </c>
      <c r="I13" s="5">
        <f>IF(OR(H13="RET",H13="ELIM"),"",IF((H13-$H$1)&lt;$H$1*0.2,100-((H13-$H$1)/($H$1*0.2/100)),0))</f>
      </c>
    </row>
    <row r="14" spans="2:9" ht="15">
      <c r="B14" t="s">
        <v>385</v>
      </c>
      <c r="C14" t="s">
        <v>171</v>
      </c>
      <c r="D14" t="s">
        <v>521</v>
      </c>
      <c r="E14" t="s">
        <v>520</v>
      </c>
      <c r="F14" t="s">
        <v>172</v>
      </c>
      <c r="G14" t="s">
        <v>174</v>
      </c>
      <c r="H14" s="30" t="s">
        <v>97</v>
      </c>
      <c r="I14" s="5">
        <f t="shared" si="0"/>
      </c>
    </row>
  </sheetData>
  <sheetProtection/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1" sqref="A1:I8"/>
    </sheetView>
  </sheetViews>
  <sheetFormatPr defaultColWidth="9.140625" defaultRowHeight="15"/>
  <cols>
    <col min="1" max="1" width="3.421875" style="0" customWidth="1"/>
    <col min="2" max="2" width="7.7109375" style="0" customWidth="1"/>
    <col min="3" max="3" width="21.7109375" style="0" customWidth="1"/>
    <col min="4" max="4" width="7.7109375" style="0" customWidth="1"/>
    <col min="5" max="5" width="21.7109375" style="0" customWidth="1"/>
    <col min="6" max="6" width="7.7109375" style="0" customWidth="1"/>
    <col min="7" max="7" width="21.7109375" style="0" customWidth="1"/>
    <col min="8" max="8" width="9.140625" style="30" customWidth="1"/>
    <col min="9" max="9" width="11.8515625" style="5" bestFit="1" customWidth="1"/>
  </cols>
  <sheetData>
    <row r="1" spans="1:9" ht="15">
      <c r="A1" t="s">
        <v>6</v>
      </c>
      <c r="B1" t="s">
        <v>249</v>
      </c>
      <c r="C1" t="s">
        <v>250</v>
      </c>
      <c r="D1" t="s">
        <v>254</v>
      </c>
      <c r="E1" t="s">
        <v>253</v>
      </c>
      <c r="F1" t="s">
        <v>251</v>
      </c>
      <c r="G1" t="s">
        <v>252</v>
      </c>
      <c r="H1" s="1">
        <v>0.16064814814814815</v>
      </c>
      <c r="I1" s="5">
        <f>IF(OR(H1="RET",H1="ELIM"),"",IF((H1-$H$1)&lt;$H$1*0.2,100-((H1-$H$1)/($H$1*0.2/100)),0))</f>
        <v>100</v>
      </c>
    </row>
    <row r="2" spans="1:9" ht="15">
      <c r="A2" t="s">
        <v>7</v>
      </c>
      <c r="B2" t="s">
        <v>257</v>
      </c>
      <c r="C2" t="s">
        <v>259</v>
      </c>
      <c r="D2" t="s">
        <v>363</v>
      </c>
      <c r="E2" t="s">
        <v>364</v>
      </c>
      <c r="F2" t="s">
        <v>42</v>
      </c>
      <c r="G2" t="s">
        <v>44</v>
      </c>
      <c r="H2" s="1">
        <v>0.1606712962962963</v>
      </c>
      <c r="I2" s="5">
        <f aca="true" t="shared" si="0" ref="I2:I13">IF(OR(H2="RET",H2="ELIM"),"",IF((H2-$H$1)&lt;$H$1*0.2,100-((H2-$H$1)/($H$1*0.2/100)),0))</f>
        <v>99.92795389048987</v>
      </c>
    </row>
    <row r="3" spans="1:9" ht="15">
      <c r="A3" t="s">
        <v>14</v>
      </c>
      <c r="B3" t="s">
        <v>440</v>
      </c>
      <c r="C3" t="s">
        <v>441</v>
      </c>
      <c r="D3" t="s">
        <v>445</v>
      </c>
      <c r="E3" t="s">
        <v>444</v>
      </c>
      <c r="F3" t="s">
        <v>442</v>
      </c>
      <c r="G3" t="s">
        <v>443</v>
      </c>
      <c r="H3" s="1">
        <v>0.16068287037037035</v>
      </c>
      <c r="I3" s="5">
        <f t="shared" si="0"/>
        <v>99.89193083573494</v>
      </c>
    </row>
    <row r="4" spans="1:9" ht="15">
      <c r="A4" t="s">
        <v>19</v>
      </c>
      <c r="B4" t="s">
        <v>367</v>
      </c>
      <c r="C4" t="s">
        <v>366</v>
      </c>
      <c r="D4" t="s">
        <v>321</v>
      </c>
      <c r="E4" t="s">
        <v>398</v>
      </c>
      <c r="F4" t="s">
        <v>594</v>
      </c>
      <c r="G4" t="s">
        <v>595</v>
      </c>
      <c r="H4" s="1">
        <v>0.1612037037037037</v>
      </c>
      <c r="I4" s="5">
        <f t="shared" si="0"/>
        <v>98.27089337175791</v>
      </c>
    </row>
    <row r="5" spans="1:9" ht="15">
      <c r="A5" t="s">
        <v>26</v>
      </c>
      <c r="B5" t="s">
        <v>342</v>
      </c>
      <c r="C5" t="s">
        <v>341</v>
      </c>
      <c r="D5" t="s">
        <v>339</v>
      </c>
      <c r="E5" t="s">
        <v>340</v>
      </c>
      <c r="F5" t="s">
        <v>336</v>
      </c>
      <c r="G5" s="10" t="s">
        <v>335</v>
      </c>
      <c r="H5" s="1">
        <v>0.16122685185185184</v>
      </c>
      <c r="I5" s="5">
        <f t="shared" si="0"/>
        <v>98.19884726224788</v>
      </c>
    </row>
    <row r="6" spans="1:9" ht="15">
      <c r="A6" t="s">
        <v>33</v>
      </c>
      <c r="B6" t="s">
        <v>61</v>
      </c>
      <c r="C6" t="s">
        <v>64</v>
      </c>
      <c r="D6" t="s">
        <v>65</v>
      </c>
      <c r="E6" t="s">
        <v>63</v>
      </c>
      <c r="F6" t="s">
        <v>42</v>
      </c>
      <c r="G6" t="s">
        <v>44</v>
      </c>
      <c r="H6" s="1">
        <v>0.19248842592592594</v>
      </c>
      <c r="I6" s="5">
        <f t="shared" si="0"/>
        <v>0.9005763688760595</v>
      </c>
    </row>
    <row r="7" spans="1:9" ht="15">
      <c r="A7" t="s">
        <v>40</v>
      </c>
      <c r="B7" t="s">
        <v>281</v>
      </c>
      <c r="C7" t="s">
        <v>279</v>
      </c>
      <c r="D7" t="s">
        <v>433</v>
      </c>
      <c r="E7" t="s">
        <v>432</v>
      </c>
      <c r="F7" t="s">
        <v>67</v>
      </c>
      <c r="G7" t="s">
        <v>68</v>
      </c>
      <c r="H7" s="1">
        <v>0.1925</v>
      </c>
      <c r="I7" s="5">
        <f t="shared" si="0"/>
        <v>0.8645533141210393</v>
      </c>
    </row>
    <row r="8" spans="1:9" ht="15">
      <c r="A8" t="s">
        <v>47</v>
      </c>
      <c r="B8" t="s">
        <v>48</v>
      </c>
      <c r="C8" t="s">
        <v>50</v>
      </c>
      <c r="D8" t="s">
        <v>53</v>
      </c>
      <c r="E8" t="s">
        <v>52</v>
      </c>
      <c r="F8" t="s">
        <v>49</v>
      </c>
      <c r="G8" t="s">
        <v>51</v>
      </c>
      <c r="H8" s="1">
        <v>0.21266203703703704</v>
      </c>
      <c r="I8" s="5">
        <f t="shared" si="0"/>
        <v>0</v>
      </c>
    </row>
    <row r="9" spans="2:9" ht="15">
      <c r="B9" t="s">
        <v>96</v>
      </c>
      <c r="C9" t="s">
        <v>99</v>
      </c>
      <c r="D9" t="s">
        <v>597</v>
      </c>
      <c r="E9" t="s">
        <v>596</v>
      </c>
      <c r="F9" t="s">
        <v>73</v>
      </c>
      <c r="G9" t="s">
        <v>74</v>
      </c>
      <c r="H9" s="1" t="s">
        <v>62</v>
      </c>
      <c r="I9" s="5">
        <f t="shared" si="0"/>
      </c>
    </row>
    <row r="10" spans="2:9" ht="15">
      <c r="B10" t="s">
        <v>273</v>
      </c>
      <c r="C10" t="s">
        <v>271</v>
      </c>
      <c r="D10" t="s">
        <v>284</v>
      </c>
      <c r="E10" t="s">
        <v>285</v>
      </c>
      <c r="F10" t="s">
        <v>270</v>
      </c>
      <c r="G10" t="s">
        <v>269</v>
      </c>
      <c r="H10" s="1" t="s">
        <v>62</v>
      </c>
      <c r="I10" s="5">
        <f t="shared" si="0"/>
      </c>
    </row>
    <row r="11" spans="2:9" ht="15">
      <c r="B11" t="s">
        <v>8</v>
      </c>
      <c r="C11" t="s">
        <v>411</v>
      </c>
      <c r="D11" t="s">
        <v>277</v>
      </c>
      <c r="E11" t="s">
        <v>278</v>
      </c>
      <c r="F11" t="s">
        <v>178</v>
      </c>
      <c r="G11" t="s">
        <v>179</v>
      </c>
      <c r="H11" s="1" t="s">
        <v>62</v>
      </c>
      <c r="I11" s="5">
        <f t="shared" si="0"/>
      </c>
    </row>
    <row r="12" spans="2:9" ht="15">
      <c r="B12" t="s">
        <v>599</v>
      </c>
      <c r="C12" t="s">
        <v>601</v>
      </c>
      <c r="D12" t="s">
        <v>600</v>
      </c>
      <c r="E12" t="s">
        <v>598</v>
      </c>
      <c r="F12" t="s">
        <v>158</v>
      </c>
      <c r="G12" t="s">
        <v>160</v>
      </c>
      <c r="H12" s="1" t="s">
        <v>62</v>
      </c>
      <c r="I12" s="5">
        <f t="shared" si="0"/>
      </c>
    </row>
    <row r="13" spans="2:9" ht="15">
      <c r="B13" t="s">
        <v>350</v>
      </c>
      <c r="C13" t="s">
        <v>431</v>
      </c>
      <c r="D13" t="s">
        <v>351</v>
      </c>
      <c r="E13" t="s">
        <v>352</v>
      </c>
      <c r="F13" t="s">
        <v>347</v>
      </c>
      <c r="G13" t="s">
        <v>346</v>
      </c>
      <c r="H13" s="30" t="s">
        <v>97</v>
      </c>
      <c r="I13" s="5">
        <f t="shared" si="0"/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1" sqref="A1:I9"/>
    </sheetView>
  </sheetViews>
  <sheetFormatPr defaultColWidth="9.140625" defaultRowHeight="15"/>
  <cols>
    <col min="1" max="1" width="3.421875" style="0" customWidth="1"/>
    <col min="2" max="2" width="7.7109375" style="0" customWidth="1"/>
    <col min="3" max="3" width="21.7109375" style="0" customWidth="1"/>
    <col min="4" max="4" width="7.7109375" style="0" customWidth="1"/>
    <col min="5" max="5" width="21.7109375" style="0" customWidth="1"/>
    <col min="6" max="6" width="7.7109375" style="0" customWidth="1"/>
    <col min="7" max="7" width="21.7109375" style="0" customWidth="1"/>
    <col min="8" max="8" width="9.140625" style="30" customWidth="1"/>
    <col min="9" max="9" width="11.8515625" style="5" bestFit="1" customWidth="1"/>
  </cols>
  <sheetData>
    <row r="1" spans="1:9" ht="15">
      <c r="A1" t="s">
        <v>248</v>
      </c>
      <c r="B1" t="s">
        <v>602</v>
      </c>
      <c r="C1" t="s">
        <v>603</v>
      </c>
      <c r="D1" t="s">
        <v>605</v>
      </c>
      <c r="E1" t="s">
        <v>604</v>
      </c>
      <c r="F1" t="s">
        <v>158</v>
      </c>
      <c r="G1" t="s">
        <v>160</v>
      </c>
      <c r="H1" s="1">
        <v>0.1948726851851852</v>
      </c>
      <c r="I1" s="5">
        <f>IF(OR(H1="RET",H1="ELIM"),"",IF((H1-$H$1)&lt;$H$1*0.2,100-((H1-$H$1)/($H$1*0.2/100)),0))</f>
        <v>100</v>
      </c>
    </row>
    <row r="2" spans="1:9" ht="15">
      <c r="A2" t="s">
        <v>297</v>
      </c>
      <c r="B2" t="s">
        <v>101</v>
      </c>
      <c r="C2" t="s">
        <v>103</v>
      </c>
      <c r="D2" t="s">
        <v>104</v>
      </c>
      <c r="E2" t="s">
        <v>102</v>
      </c>
      <c r="F2" t="s">
        <v>42</v>
      </c>
      <c r="G2" t="s">
        <v>44</v>
      </c>
      <c r="H2" s="1">
        <v>0.20761574074074074</v>
      </c>
      <c r="I2" s="5">
        <f aca="true" t="shared" si="0" ref="I2:I10">IF(OR(H2="RET",H2="ELIM"),"",IF((H2-$H$1)&lt;$H$1*0.2,100-((H2-$H$1)/($H$1*0.2/100)),0))</f>
        <v>67.30415157094497</v>
      </c>
    </row>
    <row r="3" spans="1:9" ht="15">
      <c r="A3" t="s">
        <v>258</v>
      </c>
      <c r="B3" t="s">
        <v>388</v>
      </c>
      <c r="C3" t="s">
        <v>227</v>
      </c>
      <c r="D3" t="s">
        <v>426</v>
      </c>
      <c r="E3" t="s">
        <v>425</v>
      </c>
      <c r="F3" t="s">
        <v>228</v>
      </c>
      <c r="G3" t="s">
        <v>387</v>
      </c>
      <c r="H3" s="1">
        <v>0.2076273148148148</v>
      </c>
      <c r="I3" s="5">
        <f t="shared" si="0"/>
        <v>67.2744550691929</v>
      </c>
    </row>
    <row r="4" spans="1:9" ht="15">
      <c r="A4" t="s">
        <v>261</v>
      </c>
      <c r="B4" t="s">
        <v>223</v>
      </c>
      <c r="C4" t="s">
        <v>221</v>
      </c>
      <c r="D4" t="s">
        <v>226</v>
      </c>
      <c r="E4" t="s">
        <v>225</v>
      </c>
      <c r="F4" t="s">
        <v>222</v>
      </c>
      <c r="G4" t="s">
        <v>224</v>
      </c>
      <c r="H4" s="1">
        <v>0.21321759259259257</v>
      </c>
      <c r="I4" s="5">
        <f t="shared" si="0"/>
        <v>52.931044722931716</v>
      </c>
    </row>
    <row r="5" spans="1:9" ht="15">
      <c r="A5" t="s">
        <v>265</v>
      </c>
      <c r="B5" t="s">
        <v>211</v>
      </c>
      <c r="C5" t="s">
        <v>209</v>
      </c>
      <c r="D5" t="s">
        <v>214</v>
      </c>
      <c r="E5" t="s">
        <v>213</v>
      </c>
      <c r="F5" t="s">
        <v>210</v>
      </c>
      <c r="G5" t="s">
        <v>212</v>
      </c>
      <c r="H5" s="1">
        <v>0.2229398148148148</v>
      </c>
      <c r="I5" s="5">
        <f t="shared" si="0"/>
        <v>27.98598325117304</v>
      </c>
    </row>
    <row r="6" spans="1:9" ht="15">
      <c r="A6" t="s">
        <v>272</v>
      </c>
      <c r="B6" t="s">
        <v>144</v>
      </c>
      <c r="C6" t="s">
        <v>143</v>
      </c>
      <c r="D6" t="s">
        <v>325</v>
      </c>
      <c r="E6" t="s">
        <v>326</v>
      </c>
      <c r="F6" t="s">
        <v>73</v>
      </c>
      <c r="G6" t="s">
        <v>74</v>
      </c>
      <c r="H6" s="1">
        <v>0.23400462962962965</v>
      </c>
      <c r="I6" s="5">
        <f t="shared" si="0"/>
        <v>0</v>
      </c>
    </row>
    <row r="7" spans="1:9" ht="15">
      <c r="A7" t="s">
        <v>275</v>
      </c>
      <c r="B7" t="s">
        <v>315</v>
      </c>
      <c r="C7" t="s">
        <v>314</v>
      </c>
      <c r="D7" t="s">
        <v>310</v>
      </c>
      <c r="E7" t="s">
        <v>311</v>
      </c>
      <c r="F7" t="s">
        <v>313</v>
      </c>
      <c r="G7" t="s">
        <v>312</v>
      </c>
      <c r="H7" s="1">
        <v>0.23401620370370368</v>
      </c>
      <c r="I7" s="5">
        <f t="shared" si="0"/>
        <v>0</v>
      </c>
    </row>
    <row r="8" spans="1:9" ht="15">
      <c r="A8" t="s">
        <v>280</v>
      </c>
      <c r="B8" t="s">
        <v>20</v>
      </c>
      <c r="C8" t="s">
        <v>22</v>
      </c>
      <c r="D8" t="s">
        <v>25</v>
      </c>
      <c r="E8" t="s">
        <v>24</v>
      </c>
      <c r="F8" t="s">
        <v>21</v>
      </c>
      <c r="G8" t="s">
        <v>23</v>
      </c>
      <c r="H8" s="1">
        <v>0.2522800925925926</v>
      </c>
      <c r="I8" s="5">
        <f t="shared" si="0"/>
        <v>0</v>
      </c>
    </row>
    <row r="9" spans="1:9" ht="15">
      <c r="A9" t="s">
        <v>283</v>
      </c>
      <c r="B9" t="s">
        <v>385</v>
      </c>
      <c r="C9" t="s">
        <v>171</v>
      </c>
      <c r="D9" t="s">
        <v>386</v>
      </c>
      <c r="E9" t="s">
        <v>175</v>
      </c>
      <c r="F9" t="s">
        <v>172</v>
      </c>
      <c r="G9" t="s">
        <v>174</v>
      </c>
      <c r="H9" s="1">
        <v>0.26261574074074073</v>
      </c>
      <c r="I9" s="5">
        <f t="shared" si="0"/>
        <v>0</v>
      </c>
    </row>
    <row r="10" spans="2:9" ht="15">
      <c r="B10" t="s">
        <v>295</v>
      </c>
      <c r="C10" t="s">
        <v>122</v>
      </c>
      <c r="D10" t="s">
        <v>390</v>
      </c>
      <c r="E10" t="s">
        <v>391</v>
      </c>
      <c r="F10" t="s">
        <v>67</v>
      </c>
      <c r="G10" t="s">
        <v>68</v>
      </c>
      <c r="H10" s="1" t="s">
        <v>62</v>
      </c>
      <c r="I10" s="5">
        <f t="shared" si="0"/>
      </c>
    </row>
    <row r="11" ht="15">
      <c r="H11" s="1"/>
    </row>
    <row r="12" ht="15">
      <c r="H12" s="1"/>
    </row>
  </sheetData>
  <sheetProtection/>
  <printOptions/>
  <pageMargins left="0.7" right="0.7" top="0.787401575" bottom="0.7874015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1" sqref="A1:IV3"/>
    </sheetView>
  </sheetViews>
  <sheetFormatPr defaultColWidth="9.140625" defaultRowHeight="15"/>
  <cols>
    <col min="1" max="1" width="3.421875" style="0" customWidth="1"/>
    <col min="2" max="2" width="7.7109375" style="0" customWidth="1"/>
    <col min="3" max="3" width="21.7109375" style="0" customWidth="1"/>
    <col min="4" max="4" width="7.7109375" style="0" customWidth="1"/>
    <col min="5" max="5" width="21.7109375" style="0" customWidth="1"/>
    <col min="6" max="6" width="7.7109375" style="0" customWidth="1"/>
    <col min="7" max="7" width="21.7109375" style="0" customWidth="1"/>
    <col min="8" max="8" width="9.140625" style="30" customWidth="1"/>
    <col min="9" max="9" width="11.8515625" style="5" bestFit="1" customWidth="1"/>
  </cols>
  <sheetData>
    <row r="1" spans="1:9" ht="15">
      <c r="A1" t="s">
        <v>6</v>
      </c>
      <c r="B1" t="s">
        <v>240</v>
      </c>
      <c r="C1" t="s">
        <v>239</v>
      </c>
      <c r="D1" t="s">
        <v>242</v>
      </c>
      <c r="E1" t="s">
        <v>241</v>
      </c>
      <c r="F1" t="s">
        <v>67</v>
      </c>
      <c r="G1" t="s">
        <v>68</v>
      </c>
      <c r="H1" s="1">
        <v>0.34773148148148153</v>
      </c>
      <c r="I1" s="5">
        <f>IF(OR(H1="RET",H1="ELIM"),"",IF((H1-$H$1)&lt;$H$1*0.2,100-((H1-$H$1)/($H$1*0.2/100)),0))</f>
        <v>100</v>
      </c>
    </row>
    <row r="2" spans="1:9" ht="15">
      <c r="A2" t="s">
        <v>7</v>
      </c>
      <c r="B2" t="s">
        <v>184</v>
      </c>
      <c r="C2" t="s">
        <v>181</v>
      </c>
      <c r="D2" t="s">
        <v>183</v>
      </c>
      <c r="E2" t="s">
        <v>182</v>
      </c>
      <c r="F2" t="s">
        <v>35</v>
      </c>
      <c r="G2" t="s">
        <v>37</v>
      </c>
      <c r="H2" s="1">
        <v>0.36194444444444446</v>
      </c>
      <c r="I2" s="5">
        <f>IF(OR(H2="RET",H2="ELIM"),"",IF((H2-$H$1)&lt;$H$1*0.2,100-((H2-$H$1)/($H$1*0.2/100)),0))</f>
        <v>79.5633071495141</v>
      </c>
    </row>
    <row r="3" spans="1:9" ht="15">
      <c r="A3" t="s">
        <v>14</v>
      </c>
      <c r="B3" t="s">
        <v>436</v>
      </c>
      <c r="C3" t="s">
        <v>437</v>
      </c>
      <c r="D3" t="s">
        <v>607</v>
      </c>
      <c r="E3" t="s">
        <v>606</v>
      </c>
      <c r="F3" t="s">
        <v>234</v>
      </c>
      <c r="G3" t="s">
        <v>236</v>
      </c>
      <c r="H3" s="1">
        <v>0.3859606481481481</v>
      </c>
      <c r="I3" s="5">
        <f>IF(OR(H3="RET",H3="ELIM"),"",IF((H3-$H$1)&lt;$H$1*0.2,100-((H3-$H$1)/($H$1*0.2/100)),0))</f>
        <v>45.03062175475981</v>
      </c>
    </row>
    <row r="4" spans="2:9" ht="15">
      <c r="B4" t="s">
        <v>244</v>
      </c>
      <c r="C4" t="s">
        <v>430</v>
      </c>
      <c r="D4" t="s">
        <v>246</v>
      </c>
      <c r="E4" t="s">
        <v>245</v>
      </c>
      <c r="F4" t="s">
        <v>178</v>
      </c>
      <c r="G4" t="s">
        <v>179</v>
      </c>
      <c r="H4" s="1" t="s">
        <v>62</v>
      </c>
      <c r="I4" s="5">
        <f>IF(OR(H4="RET",H4="ELIM"),"",IF((H4-$H$1)&lt;$H$1*0.2,100-((H4-$H$1)/($H$1*0.2/100)),0))</f>
      </c>
    </row>
    <row r="5" ht="15">
      <c r="H5" s="1"/>
    </row>
    <row r="6" ht="15">
      <c r="H6" s="1"/>
    </row>
    <row r="7" ht="15">
      <c r="H7" s="1"/>
    </row>
    <row r="8" ht="15">
      <c r="H8" s="1"/>
    </row>
    <row r="9" ht="15">
      <c r="H9" s="1"/>
    </row>
    <row r="10" ht="15">
      <c r="H10" s="1"/>
    </row>
    <row r="11" ht="15">
      <c r="H11" s="1"/>
    </row>
    <row r="12" ht="15">
      <c r="H12" s="1"/>
    </row>
  </sheetData>
  <sheetProtection/>
  <printOptions/>
  <pageMargins left="0.7" right="0.7" top="0.787401575" bottom="0.7874015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B1:H12"/>
  <sheetViews>
    <sheetView zoomScalePageLayoutView="0" workbookViewId="0" topLeftCell="A1">
      <selection activeCell="G24" sqref="G24"/>
    </sheetView>
  </sheetViews>
  <sheetFormatPr defaultColWidth="9.140625" defaultRowHeight="15"/>
  <cols>
    <col min="1" max="1" width="3.421875" style="0" customWidth="1"/>
    <col min="2" max="2" width="7.7109375" style="0" customWidth="1"/>
    <col min="3" max="3" width="21.7109375" style="0" customWidth="1"/>
    <col min="4" max="4" width="7.7109375" style="0" customWidth="1"/>
    <col min="5" max="5" width="21.7109375" style="0" customWidth="1"/>
    <col min="6" max="6" width="7.7109375" style="0" customWidth="1"/>
    <col min="7" max="7" width="21.7109375" style="0" customWidth="1"/>
    <col min="8" max="8" width="9.140625" style="30" customWidth="1"/>
    <col min="9" max="9" width="11.8515625" style="5" bestFit="1" customWidth="1"/>
  </cols>
  <sheetData>
    <row r="1" spans="2:8" ht="15">
      <c r="B1" t="s">
        <v>235</v>
      </c>
      <c r="C1" t="s">
        <v>233</v>
      </c>
      <c r="D1" t="s">
        <v>238</v>
      </c>
      <c r="E1" t="s">
        <v>237</v>
      </c>
      <c r="F1" t="s">
        <v>234</v>
      </c>
      <c r="G1" t="s">
        <v>236</v>
      </c>
      <c r="H1" s="1" t="s">
        <v>62</v>
      </c>
    </row>
    <row r="2" ht="15">
      <c r="H2" s="1"/>
    </row>
    <row r="3" ht="15">
      <c r="H3" s="1"/>
    </row>
    <row r="4" ht="15">
      <c r="H4" s="1"/>
    </row>
    <row r="5" ht="15">
      <c r="H5" s="1"/>
    </row>
    <row r="6" ht="15">
      <c r="H6" s="1"/>
    </row>
    <row r="7" ht="15">
      <c r="H7" s="1"/>
    </row>
    <row r="8" ht="15">
      <c r="H8" s="1"/>
    </row>
    <row r="9" ht="15">
      <c r="H9" s="1"/>
    </row>
    <row r="10" ht="15">
      <c r="H10" s="1"/>
    </row>
    <row r="11" ht="15">
      <c r="H11" s="1"/>
    </row>
    <row r="12" ht="15">
      <c r="H12" s="1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B1" sqref="B1:G3"/>
    </sheetView>
  </sheetViews>
  <sheetFormatPr defaultColWidth="9.140625" defaultRowHeight="15"/>
  <cols>
    <col min="1" max="1" width="3.421875" style="0" customWidth="1"/>
    <col min="2" max="2" width="7.7109375" style="0" customWidth="1"/>
    <col min="3" max="3" width="21.7109375" style="0" customWidth="1"/>
    <col min="4" max="4" width="7.7109375" style="0" customWidth="1"/>
    <col min="5" max="5" width="21.7109375" style="0" customWidth="1"/>
    <col min="6" max="6" width="7.7109375" style="0" customWidth="1"/>
    <col min="7" max="7" width="21.7109375" style="0" customWidth="1"/>
    <col min="8" max="8" width="9.140625" style="2" customWidth="1"/>
    <col min="9" max="9" width="11.8515625" style="5" bestFit="1" customWidth="1"/>
    <col min="10" max="10" width="11.8515625" style="0" bestFit="1" customWidth="1"/>
  </cols>
  <sheetData>
    <row r="1" spans="1:9" ht="15">
      <c r="A1" t="s">
        <v>6</v>
      </c>
      <c r="B1" t="s">
        <v>205</v>
      </c>
      <c r="C1" t="s">
        <v>203</v>
      </c>
      <c r="D1" t="s">
        <v>207</v>
      </c>
      <c r="E1" t="s">
        <v>206</v>
      </c>
      <c r="F1" t="s">
        <v>204</v>
      </c>
      <c r="G1" t="s">
        <v>208</v>
      </c>
      <c r="H1" s="1">
        <v>0.23105324074074074</v>
      </c>
      <c r="I1" s="5">
        <f>IF(OR(H1="RET",H1="ELIM"),"",IF((H1-$H$1)&lt;$H$1*0.2,100-((H1-$H$1)/($H$1*0.2/100)),0))</f>
        <v>100</v>
      </c>
    </row>
    <row r="2" spans="1:9" ht="15">
      <c r="A2" t="s">
        <v>7</v>
      </c>
      <c r="B2" t="s">
        <v>211</v>
      </c>
      <c r="C2" t="s">
        <v>209</v>
      </c>
      <c r="D2" t="s">
        <v>214</v>
      </c>
      <c r="E2" t="s">
        <v>213</v>
      </c>
      <c r="F2" t="s">
        <v>210</v>
      </c>
      <c r="G2" t="s">
        <v>212</v>
      </c>
      <c r="H2" s="1">
        <v>0.2456365740740741</v>
      </c>
      <c r="I2" s="5">
        <f>IF(OR(H2="RET",H2="ELIM"),"",IF((H2-$H$1)&lt;$H$1*0.2,100-((H2-$H$1)/($H$1*0.2/100)),0))</f>
        <v>68.44161699143409</v>
      </c>
    </row>
    <row r="3" spans="2:9" ht="15">
      <c r="B3" t="s">
        <v>219</v>
      </c>
      <c r="C3" t="s">
        <v>215</v>
      </c>
      <c r="D3" t="s">
        <v>220</v>
      </c>
      <c r="E3" t="s">
        <v>218</v>
      </c>
      <c r="F3" t="s">
        <v>216</v>
      </c>
      <c r="G3" t="s">
        <v>217</v>
      </c>
      <c r="H3" s="1" t="s">
        <v>62</v>
      </c>
      <c r="I3" s="5">
        <f>IF(OR(H3="RET",H3="ELIM"),"",IF((H3-$H$1)&lt;$H$1*0.2,100-((H3-$H$1)/($H$1*0.2/100)),0))</f>
      </c>
    </row>
    <row r="4" ht="15">
      <c r="H4" s="1"/>
    </row>
    <row r="5" ht="15">
      <c r="H5" s="1"/>
    </row>
    <row r="6" ht="15">
      <c r="H6" s="1"/>
    </row>
    <row r="7" ht="15">
      <c r="H7" s="1"/>
    </row>
    <row r="8" ht="15">
      <c r="H8" s="1"/>
    </row>
    <row r="9" ht="15">
      <c r="H9" s="1"/>
    </row>
    <row r="10" ht="15">
      <c r="H10" s="1"/>
    </row>
    <row r="11" ht="15">
      <c r="H11" s="1"/>
    </row>
  </sheetData>
  <sheetProtection/>
  <printOptions/>
  <pageMargins left="0.7" right="0.7" top="0.787401575" bottom="0.7874015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Y67"/>
  <sheetViews>
    <sheetView zoomScale="70" zoomScaleNormal="70" zoomScalePageLayoutView="0" workbookViewId="0" topLeftCell="A1">
      <selection activeCell="G24" sqref="G24"/>
    </sheetView>
  </sheetViews>
  <sheetFormatPr defaultColWidth="9.140625" defaultRowHeight="15"/>
  <cols>
    <col min="1" max="1" width="3.421875" style="11" customWidth="1"/>
    <col min="2" max="2" width="7.7109375" style="11" customWidth="1"/>
    <col min="3" max="3" width="21.7109375" style="11" customWidth="1"/>
    <col min="4" max="4" width="7.7109375" style="11" customWidth="1"/>
    <col min="5" max="5" width="21.7109375" style="11" customWidth="1"/>
    <col min="6" max="6" width="7.7109375" style="11" customWidth="1"/>
    <col min="7" max="7" width="21.7109375" style="11" customWidth="1"/>
    <col min="8" max="8" width="8.7109375" style="13" customWidth="1"/>
    <col min="9" max="9" width="8.7109375" style="14" customWidth="1"/>
    <col min="10" max="16384" width="9.140625" style="11" customWidth="1"/>
  </cols>
  <sheetData>
    <row r="1" spans="8:24" ht="15">
      <c r="H1" s="47" t="s">
        <v>316</v>
      </c>
      <c r="I1" s="47"/>
      <c r="J1" s="47" t="s">
        <v>317</v>
      </c>
      <c r="K1" s="47"/>
      <c r="L1" s="47" t="s">
        <v>397</v>
      </c>
      <c r="M1" s="47"/>
      <c r="N1" s="47" t="s">
        <v>488</v>
      </c>
      <c r="O1" s="47"/>
      <c r="P1" s="47" t="s">
        <v>490</v>
      </c>
      <c r="Q1" s="47"/>
      <c r="R1" s="47" t="s">
        <v>559</v>
      </c>
      <c r="S1" s="47"/>
      <c r="T1" s="47" t="s">
        <v>568</v>
      </c>
      <c r="U1" s="47"/>
      <c r="V1" s="47" t="s">
        <v>608</v>
      </c>
      <c r="W1" s="47"/>
      <c r="X1" s="12"/>
    </row>
    <row r="2" spans="1:25" ht="15">
      <c r="A2" s="32" t="s">
        <v>6</v>
      </c>
      <c r="B2" s="32" t="s">
        <v>27</v>
      </c>
      <c r="C2" s="32" t="s">
        <v>384</v>
      </c>
      <c r="D2" s="32" t="s">
        <v>400</v>
      </c>
      <c r="E2" s="32" t="s">
        <v>399</v>
      </c>
      <c r="F2" s="32" t="s">
        <v>28</v>
      </c>
      <c r="G2" s="32" t="s">
        <v>30</v>
      </c>
      <c r="H2" s="33"/>
      <c r="I2" s="34"/>
      <c r="J2" s="32"/>
      <c r="K2" s="32"/>
      <c r="L2" s="32"/>
      <c r="M2" s="32"/>
      <c r="N2" s="33">
        <v>0.11123842592592592</v>
      </c>
      <c r="O2" s="34">
        <v>96.12037328300309</v>
      </c>
      <c r="P2" s="33">
        <v>0.10486111111111111</v>
      </c>
      <c r="Q2" s="34">
        <v>99.44751381215465</v>
      </c>
      <c r="R2" s="33"/>
      <c r="S2" s="34"/>
      <c r="T2" s="33">
        <v>0.11737268518518518</v>
      </c>
      <c r="U2" s="34">
        <v>100</v>
      </c>
      <c r="V2" s="33">
        <v>0.09666666666666666</v>
      </c>
      <c r="W2" s="34">
        <v>100</v>
      </c>
      <c r="X2" s="35">
        <f aca="true" t="shared" si="0" ref="X2:X33">COUNT(H2:W2)*0.5</f>
        <v>4</v>
      </c>
      <c r="Y2" s="36">
        <f aca="true" t="shared" si="1" ref="Y2:Y33">SUM(I2,K2,M2,O2,Q2,S2,U2,W2)</f>
        <v>395.56788709515774</v>
      </c>
    </row>
    <row r="3" spans="1:25" ht="15">
      <c r="A3" s="32" t="s">
        <v>7</v>
      </c>
      <c r="B3" s="32" t="s">
        <v>318</v>
      </c>
      <c r="C3" s="32" t="s">
        <v>319</v>
      </c>
      <c r="D3" s="32" t="s">
        <v>321</v>
      </c>
      <c r="E3" s="32" t="s">
        <v>320</v>
      </c>
      <c r="F3" s="32" t="s">
        <v>251</v>
      </c>
      <c r="G3" s="32" t="s">
        <v>252</v>
      </c>
      <c r="H3" s="33"/>
      <c r="I3" s="34"/>
      <c r="J3" s="32"/>
      <c r="K3" s="32"/>
      <c r="L3" s="33">
        <v>0.11978009259259259</v>
      </c>
      <c r="M3" s="34">
        <v>99.90335362907123</v>
      </c>
      <c r="N3" s="33">
        <v>0.11038194444444445</v>
      </c>
      <c r="O3" s="34">
        <v>100</v>
      </c>
      <c r="P3" s="33">
        <v>0.10474537037037036</v>
      </c>
      <c r="Q3" s="34">
        <v>100</v>
      </c>
      <c r="R3" s="33"/>
      <c r="S3" s="34"/>
      <c r="T3" s="33"/>
      <c r="U3" s="34"/>
      <c r="V3" s="33">
        <v>0.09901620370370372</v>
      </c>
      <c r="W3" s="34">
        <v>87.84722222222214</v>
      </c>
      <c r="X3" s="35">
        <f t="shared" si="0"/>
        <v>4</v>
      </c>
      <c r="Y3" s="36">
        <f t="shared" si="1"/>
        <v>387.75057585129343</v>
      </c>
    </row>
    <row r="4" spans="1:25" ht="15">
      <c r="A4" s="32" t="s">
        <v>14</v>
      </c>
      <c r="B4" s="32" t="s">
        <v>66</v>
      </c>
      <c r="C4" s="32" t="s">
        <v>247</v>
      </c>
      <c r="D4" s="32" t="s">
        <v>71</v>
      </c>
      <c r="E4" s="32" t="s">
        <v>69</v>
      </c>
      <c r="F4" s="32" t="s">
        <v>67</v>
      </c>
      <c r="G4" s="32" t="s">
        <v>68</v>
      </c>
      <c r="H4" s="33"/>
      <c r="I4" s="34"/>
      <c r="J4" s="33">
        <v>0.10944444444444446</v>
      </c>
      <c r="K4" s="34">
        <v>100</v>
      </c>
      <c r="L4" s="32"/>
      <c r="M4" s="32"/>
      <c r="N4" s="33">
        <v>0.11723379629629631</v>
      </c>
      <c r="O4" s="34">
        <v>68.9629862640243</v>
      </c>
      <c r="P4" s="34"/>
      <c r="Q4" s="34"/>
      <c r="R4" s="34"/>
      <c r="S4" s="34"/>
      <c r="T4" s="34"/>
      <c r="U4" s="34"/>
      <c r="V4" s="33">
        <v>0.09902777777777778</v>
      </c>
      <c r="W4" s="34">
        <v>87.78735632183904</v>
      </c>
      <c r="X4" s="35">
        <f t="shared" si="0"/>
        <v>3</v>
      </c>
      <c r="Y4" s="36">
        <f t="shared" si="1"/>
        <v>256.75034258586334</v>
      </c>
    </row>
    <row r="5" spans="1:25" ht="15">
      <c r="A5" s="32" t="s">
        <v>19</v>
      </c>
      <c r="B5" s="32" t="s">
        <v>446</v>
      </c>
      <c r="C5" s="32" t="s">
        <v>447</v>
      </c>
      <c r="D5" s="32" t="s">
        <v>451</v>
      </c>
      <c r="E5" s="32" t="s">
        <v>450</v>
      </c>
      <c r="F5" s="32" t="s">
        <v>448</v>
      </c>
      <c r="G5" s="32" t="s">
        <v>449</v>
      </c>
      <c r="H5" s="32"/>
      <c r="I5" s="32"/>
      <c r="J5" s="32"/>
      <c r="K5" s="32"/>
      <c r="L5" s="32"/>
      <c r="M5" s="32"/>
      <c r="N5" s="32"/>
      <c r="O5" s="32"/>
      <c r="P5" s="33">
        <v>0.1129976851851852</v>
      </c>
      <c r="Q5" s="34">
        <v>60.60773480662973</v>
      </c>
      <c r="R5" s="33">
        <v>0.14835648148148148</v>
      </c>
      <c r="S5" s="34">
        <v>75.40312679053778</v>
      </c>
      <c r="T5" s="33"/>
      <c r="U5" s="34"/>
      <c r="V5" s="33">
        <v>0.09947916666666667</v>
      </c>
      <c r="W5" s="34">
        <v>85.4525862068965</v>
      </c>
      <c r="X5" s="35">
        <f t="shared" si="0"/>
        <v>3</v>
      </c>
      <c r="Y5" s="36">
        <f t="shared" si="1"/>
        <v>221.463447804064</v>
      </c>
    </row>
    <row r="6" spans="1:25" ht="15">
      <c r="A6" s="32" t="s">
        <v>26</v>
      </c>
      <c r="B6" s="32" t="s">
        <v>249</v>
      </c>
      <c r="C6" s="32" t="s">
        <v>250</v>
      </c>
      <c r="D6" s="32" t="s">
        <v>254</v>
      </c>
      <c r="E6" s="32" t="s">
        <v>253</v>
      </c>
      <c r="F6" s="32" t="s">
        <v>251</v>
      </c>
      <c r="G6" s="32" t="s">
        <v>252</v>
      </c>
      <c r="H6" s="33"/>
      <c r="I6" s="34"/>
      <c r="J6" s="33">
        <v>0.11030092592592593</v>
      </c>
      <c r="K6" s="34">
        <v>96.08714043993236</v>
      </c>
      <c r="L6" s="33">
        <v>0.11975694444444444</v>
      </c>
      <c r="M6" s="34">
        <v>100</v>
      </c>
      <c r="N6" s="32"/>
      <c r="O6" s="32"/>
      <c r="P6" s="32"/>
      <c r="Q6" s="32"/>
      <c r="R6" s="32"/>
      <c r="S6" s="32"/>
      <c r="T6" s="32"/>
      <c r="U6" s="32"/>
      <c r="V6" s="32"/>
      <c r="W6" s="32"/>
      <c r="X6" s="35">
        <f t="shared" si="0"/>
        <v>2</v>
      </c>
      <c r="Y6" s="36">
        <f t="shared" si="1"/>
        <v>196.08714043993234</v>
      </c>
    </row>
    <row r="7" spans="1:25" ht="15">
      <c r="A7" s="32" t="s">
        <v>33</v>
      </c>
      <c r="B7" s="32" t="s">
        <v>440</v>
      </c>
      <c r="C7" s="32" t="s">
        <v>441</v>
      </c>
      <c r="D7" s="32" t="s">
        <v>445</v>
      </c>
      <c r="E7" s="32" t="s">
        <v>444</v>
      </c>
      <c r="F7" s="32" t="s">
        <v>442</v>
      </c>
      <c r="G7" s="32" t="s">
        <v>443</v>
      </c>
      <c r="H7" s="32"/>
      <c r="I7" s="32"/>
      <c r="J7" s="32"/>
      <c r="K7" s="32"/>
      <c r="L7" s="32"/>
      <c r="M7" s="32"/>
      <c r="N7" s="33"/>
      <c r="O7" s="34"/>
      <c r="P7" s="33">
        <v>0.11296296296296297</v>
      </c>
      <c r="Q7" s="34">
        <v>60.773480662983346</v>
      </c>
      <c r="R7" s="33">
        <v>0.14140046296296296</v>
      </c>
      <c r="S7" s="34">
        <v>100</v>
      </c>
      <c r="T7" s="33"/>
      <c r="U7" s="34"/>
      <c r="V7" s="33"/>
      <c r="W7" s="34"/>
      <c r="X7" s="35">
        <f t="shared" si="0"/>
        <v>2</v>
      </c>
      <c r="Y7" s="36">
        <f t="shared" si="1"/>
        <v>160.77348066298333</v>
      </c>
    </row>
    <row r="8" spans="1:25" ht="15">
      <c r="A8" s="32" t="s">
        <v>40</v>
      </c>
      <c r="B8" s="32" t="s">
        <v>354</v>
      </c>
      <c r="C8" s="32" t="s">
        <v>143</v>
      </c>
      <c r="D8" s="32" t="s">
        <v>355</v>
      </c>
      <c r="E8" s="32" t="s">
        <v>356</v>
      </c>
      <c r="F8" s="32" t="s">
        <v>73</v>
      </c>
      <c r="G8" s="32" t="s">
        <v>74</v>
      </c>
      <c r="H8" s="33"/>
      <c r="I8" s="34"/>
      <c r="J8" s="32"/>
      <c r="K8" s="32"/>
      <c r="L8" s="33">
        <v>0.126875</v>
      </c>
      <c r="M8" s="34">
        <v>70.28124093940278</v>
      </c>
      <c r="N8" s="34"/>
      <c r="O8" s="34"/>
      <c r="P8" s="34"/>
      <c r="Q8" s="34"/>
      <c r="R8" s="34"/>
      <c r="S8" s="34"/>
      <c r="T8" s="33">
        <v>0.12333333333333334</v>
      </c>
      <c r="U8" s="34">
        <v>74.6080268218124</v>
      </c>
      <c r="V8" s="33"/>
      <c r="W8" s="34"/>
      <c r="X8" s="35">
        <f t="shared" si="0"/>
        <v>2</v>
      </c>
      <c r="Y8" s="36">
        <f t="shared" si="1"/>
        <v>144.8892677612152</v>
      </c>
    </row>
    <row r="9" spans="1:25" ht="15">
      <c r="A9" s="32" t="s">
        <v>47</v>
      </c>
      <c r="B9" s="32" t="s">
        <v>20</v>
      </c>
      <c r="C9" s="32" t="s">
        <v>260</v>
      </c>
      <c r="D9" s="32" t="s">
        <v>25</v>
      </c>
      <c r="E9" s="32" t="s">
        <v>24</v>
      </c>
      <c r="F9" s="32" t="s">
        <v>21</v>
      </c>
      <c r="G9" s="32" t="s">
        <v>23</v>
      </c>
      <c r="H9" s="33">
        <v>0.1085300925925926</v>
      </c>
      <c r="I9" s="34">
        <v>0</v>
      </c>
      <c r="J9" s="33">
        <v>0.11872685185185185</v>
      </c>
      <c r="K9" s="34">
        <v>57.59306260575303</v>
      </c>
      <c r="L9" s="32"/>
      <c r="M9" s="32"/>
      <c r="N9" s="33">
        <v>0.11722222222222223</v>
      </c>
      <c r="O9" s="34">
        <v>69.01541365209185</v>
      </c>
      <c r="P9" s="34"/>
      <c r="Q9" s="34"/>
      <c r="R9" s="34"/>
      <c r="S9" s="34"/>
      <c r="T9" s="34"/>
      <c r="U9" s="34"/>
      <c r="V9" s="34"/>
      <c r="W9" s="34"/>
      <c r="X9" s="35">
        <f t="shared" si="0"/>
        <v>3</v>
      </c>
      <c r="Y9" s="36">
        <f t="shared" si="1"/>
        <v>126.60847625784488</v>
      </c>
    </row>
    <row r="10" spans="1:25" ht="15">
      <c r="A10" s="32" t="s">
        <v>54</v>
      </c>
      <c r="B10" s="37" t="s">
        <v>41</v>
      </c>
      <c r="C10" s="37" t="s">
        <v>43</v>
      </c>
      <c r="D10" s="37" t="s">
        <v>46</v>
      </c>
      <c r="E10" s="37" t="s">
        <v>45</v>
      </c>
      <c r="F10" s="37" t="s">
        <v>42</v>
      </c>
      <c r="G10" s="37" t="s">
        <v>44</v>
      </c>
      <c r="H10" s="38">
        <v>0.11871527777777778</v>
      </c>
      <c r="I10" s="39">
        <v>0</v>
      </c>
      <c r="J10" s="37"/>
      <c r="K10" s="37"/>
      <c r="L10" s="38">
        <v>0.12019675925925927</v>
      </c>
      <c r="M10" s="39">
        <v>98.1637189523533</v>
      </c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5">
        <f t="shared" si="0"/>
        <v>2</v>
      </c>
      <c r="Y10" s="36">
        <f t="shared" si="1"/>
        <v>98.1637189523533</v>
      </c>
    </row>
    <row r="11" spans="1:25" ht="15">
      <c r="A11" s="32" t="s">
        <v>163</v>
      </c>
      <c r="B11" s="32" t="s">
        <v>328</v>
      </c>
      <c r="C11" s="32" t="s">
        <v>279</v>
      </c>
      <c r="D11" s="32" t="s">
        <v>277</v>
      </c>
      <c r="E11" s="32" t="s">
        <v>278</v>
      </c>
      <c r="F11" s="32" t="s">
        <v>67</v>
      </c>
      <c r="G11" s="32" t="s">
        <v>68</v>
      </c>
      <c r="H11" s="33"/>
      <c r="I11" s="34"/>
      <c r="J11" s="33">
        <v>0.13260416666666666</v>
      </c>
      <c r="K11" s="34">
        <v>0</v>
      </c>
      <c r="L11" s="33">
        <v>0.12068287037037036</v>
      </c>
      <c r="M11" s="34">
        <v>96.1341451628492</v>
      </c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5">
        <f t="shared" si="0"/>
        <v>2</v>
      </c>
      <c r="Y11" s="36">
        <f t="shared" si="1"/>
        <v>96.1341451628492</v>
      </c>
    </row>
    <row r="12" spans="1:25" s="21" customFormat="1" ht="15">
      <c r="A12" s="32" t="s">
        <v>170</v>
      </c>
      <c r="B12" s="32" t="s">
        <v>452</v>
      </c>
      <c r="C12" s="32" t="s">
        <v>453</v>
      </c>
      <c r="D12" s="32" t="s">
        <v>455</v>
      </c>
      <c r="E12" s="32" t="s">
        <v>454</v>
      </c>
      <c r="F12" s="32" t="s">
        <v>67</v>
      </c>
      <c r="G12" s="32" t="s">
        <v>68</v>
      </c>
      <c r="H12" s="32"/>
      <c r="I12" s="32"/>
      <c r="J12" s="32"/>
      <c r="K12" s="32"/>
      <c r="L12" s="32"/>
      <c r="M12" s="32"/>
      <c r="N12" s="32"/>
      <c r="O12" s="32"/>
      <c r="P12" s="33">
        <v>0.13314814814814815</v>
      </c>
      <c r="Q12" s="34">
        <v>0</v>
      </c>
      <c r="R12" s="33"/>
      <c r="S12" s="34"/>
      <c r="T12" s="33"/>
      <c r="U12" s="34"/>
      <c r="V12" s="33">
        <v>0.09976851851851852</v>
      </c>
      <c r="W12" s="34">
        <v>83.95593869731799</v>
      </c>
      <c r="X12" s="35">
        <f t="shared" si="0"/>
        <v>2</v>
      </c>
      <c r="Y12" s="36">
        <f t="shared" si="1"/>
        <v>83.95593869731799</v>
      </c>
    </row>
    <row r="13" spans="1:25" ht="15">
      <c r="A13" s="32" t="s">
        <v>560</v>
      </c>
      <c r="B13" s="32" t="s">
        <v>273</v>
      </c>
      <c r="C13" s="32" t="s">
        <v>271</v>
      </c>
      <c r="D13" s="32" t="s">
        <v>268</v>
      </c>
      <c r="E13" s="32" t="s">
        <v>267</v>
      </c>
      <c r="F13" s="32" t="s">
        <v>270</v>
      </c>
      <c r="G13" s="32" t="s">
        <v>269</v>
      </c>
      <c r="H13" s="33"/>
      <c r="I13" s="34"/>
      <c r="J13" s="33">
        <v>0.13056712962962963</v>
      </c>
      <c r="K13" s="34">
        <v>3.50042301184439</v>
      </c>
      <c r="L13" s="33">
        <v>0.12518518518518518</v>
      </c>
      <c r="M13" s="34">
        <v>77.33642601720308</v>
      </c>
      <c r="N13" s="33"/>
      <c r="O13" s="34"/>
      <c r="P13" s="34"/>
      <c r="Q13" s="34"/>
      <c r="R13" s="34"/>
      <c r="S13" s="34"/>
      <c r="T13" s="34"/>
      <c r="U13" s="34"/>
      <c r="V13" s="34"/>
      <c r="W13" s="34"/>
      <c r="X13" s="35">
        <f t="shared" si="0"/>
        <v>2</v>
      </c>
      <c r="Y13" s="36">
        <f t="shared" si="1"/>
        <v>80.83684902904747</v>
      </c>
    </row>
    <row r="14" spans="1:25" ht="15">
      <c r="A14" s="32" t="s">
        <v>561</v>
      </c>
      <c r="B14" s="32" t="s">
        <v>257</v>
      </c>
      <c r="C14" s="32" t="s">
        <v>259</v>
      </c>
      <c r="D14" s="32" t="s">
        <v>256</v>
      </c>
      <c r="E14" s="32" t="s">
        <v>255</v>
      </c>
      <c r="F14" s="32" t="s">
        <v>42</v>
      </c>
      <c r="G14" s="32" t="s">
        <v>44</v>
      </c>
      <c r="H14" s="33"/>
      <c r="I14" s="34"/>
      <c r="J14" s="33">
        <v>0.11496527777777778</v>
      </c>
      <c r="K14" s="34">
        <v>74.77791878172594</v>
      </c>
      <c r="L14" s="32"/>
      <c r="M14" s="32"/>
      <c r="N14" s="32"/>
      <c r="O14" s="32"/>
      <c r="P14" s="32"/>
      <c r="Q14" s="32"/>
      <c r="R14" s="32"/>
      <c r="S14" s="32"/>
      <c r="T14" s="33">
        <v>0.1412037037037037</v>
      </c>
      <c r="U14" s="34">
        <v>0</v>
      </c>
      <c r="V14" s="33"/>
      <c r="W14" s="34"/>
      <c r="X14" s="35">
        <f t="shared" si="0"/>
        <v>2</v>
      </c>
      <c r="Y14" s="36">
        <f t="shared" si="1"/>
        <v>74.77791878172594</v>
      </c>
    </row>
    <row r="15" spans="1:25" ht="15">
      <c r="A15" s="32" t="s">
        <v>562</v>
      </c>
      <c r="B15" s="32" t="s">
        <v>474</v>
      </c>
      <c r="C15" s="32" t="s">
        <v>475</v>
      </c>
      <c r="D15" s="32" t="s">
        <v>477</v>
      </c>
      <c r="E15" s="32" t="s">
        <v>476</v>
      </c>
      <c r="F15" s="32" t="s">
        <v>216</v>
      </c>
      <c r="G15" s="32" t="s">
        <v>217</v>
      </c>
      <c r="H15" s="33"/>
      <c r="I15" s="34"/>
      <c r="J15" s="32"/>
      <c r="K15" s="32"/>
      <c r="L15" s="32"/>
      <c r="M15" s="32"/>
      <c r="N15" s="32"/>
      <c r="O15" s="32"/>
      <c r="P15" s="33">
        <v>0.16452546296296297</v>
      </c>
      <c r="Q15" s="34">
        <v>0</v>
      </c>
      <c r="R15" s="33">
        <v>0.22305555555555556</v>
      </c>
      <c r="S15" s="34">
        <v>0</v>
      </c>
      <c r="T15" s="33">
        <v>0.15752314814814813</v>
      </c>
      <c r="U15" s="34">
        <v>0</v>
      </c>
      <c r="V15" s="33">
        <v>0.1305902777777778</v>
      </c>
      <c r="W15" s="34">
        <v>0</v>
      </c>
      <c r="X15" s="35">
        <f t="shared" si="0"/>
        <v>4</v>
      </c>
      <c r="Y15" s="36">
        <f t="shared" si="1"/>
        <v>0</v>
      </c>
    </row>
    <row r="16" spans="1:25" ht="15">
      <c r="A16" s="32" t="s">
        <v>609</v>
      </c>
      <c r="B16" s="32" t="s">
        <v>101</v>
      </c>
      <c r="C16" s="32" t="s">
        <v>361</v>
      </c>
      <c r="D16" s="32" t="s">
        <v>363</v>
      </c>
      <c r="E16" s="32" t="s">
        <v>364</v>
      </c>
      <c r="F16" s="32" t="s">
        <v>42</v>
      </c>
      <c r="G16" s="32" t="s">
        <v>44</v>
      </c>
      <c r="H16" s="33"/>
      <c r="I16" s="34"/>
      <c r="J16" s="32"/>
      <c r="K16" s="32"/>
      <c r="L16" s="33">
        <v>0.14754629629629631</v>
      </c>
      <c r="M16" s="34">
        <v>0</v>
      </c>
      <c r="N16" s="33">
        <v>0.13749999999999998</v>
      </c>
      <c r="O16" s="34">
        <v>0</v>
      </c>
      <c r="P16" s="34"/>
      <c r="Q16" s="34"/>
      <c r="R16" s="34"/>
      <c r="S16" s="34"/>
      <c r="T16" s="34"/>
      <c r="U16" s="34"/>
      <c r="V16" s="34"/>
      <c r="W16" s="34"/>
      <c r="X16" s="35">
        <f t="shared" si="0"/>
        <v>2</v>
      </c>
      <c r="Y16" s="36">
        <f t="shared" si="1"/>
        <v>0</v>
      </c>
    </row>
    <row r="17" spans="1:25" ht="15">
      <c r="A17" s="32" t="s">
        <v>610</v>
      </c>
      <c r="B17" s="32" t="s">
        <v>287</v>
      </c>
      <c r="C17" s="32" t="s">
        <v>286</v>
      </c>
      <c r="D17" s="32" t="s">
        <v>284</v>
      </c>
      <c r="E17" s="32" t="s">
        <v>285</v>
      </c>
      <c r="F17" s="32" t="s">
        <v>270</v>
      </c>
      <c r="G17" s="32" t="s">
        <v>269</v>
      </c>
      <c r="H17" s="33"/>
      <c r="I17" s="34"/>
      <c r="J17" s="32"/>
      <c r="K17" s="32"/>
      <c r="L17" s="32"/>
      <c r="M17" s="32"/>
      <c r="N17" s="33">
        <v>0.1656712962962963</v>
      </c>
      <c r="O17" s="34">
        <v>0</v>
      </c>
      <c r="P17" s="33">
        <v>0.1492476851851852</v>
      </c>
      <c r="Q17" s="34">
        <v>0</v>
      </c>
      <c r="R17" s="33"/>
      <c r="S17" s="34"/>
      <c r="T17" s="33"/>
      <c r="U17" s="34"/>
      <c r="V17" s="33"/>
      <c r="W17" s="34"/>
      <c r="X17" s="35">
        <f t="shared" si="0"/>
        <v>2</v>
      </c>
      <c r="Y17" s="36">
        <f t="shared" si="1"/>
        <v>0</v>
      </c>
    </row>
    <row r="18" spans="1:25" ht="15">
      <c r="A18" s="32" t="s">
        <v>611</v>
      </c>
      <c r="B18" s="37" t="s">
        <v>48</v>
      </c>
      <c r="C18" s="37" t="s">
        <v>282</v>
      </c>
      <c r="D18" s="37" t="s">
        <v>53</v>
      </c>
      <c r="E18" s="37" t="s">
        <v>52</v>
      </c>
      <c r="F18" s="37" t="s">
        <v>49</v>
      </c>
      <c r="G18" s="37" t="s">
        <v>51</v>
      </c>
      <c r="H18" s="38">
        <v>0.12782407407407406</v>
      </c>
      <c r="I18" s="39">
        <v>0</v>
      </c>
      <c r="J18" s="38">
        <v>0.16675925925925927</v>
      </c>
      <c r="K18" s="39">
        <v>0</v>
      </c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5">
        <f t="shared" si="0"/>
        <v>2</v>
      </c>
      <c r="Y18" s="36">
        <f t="shared" si="1"/>
        <v>0</v>
      </c>
    </row>
    <row r="19" spans="1:25" ht="15">
      <c r="A19" s="32" t="s">
        <v>612</v>
      </c>
      <c r="B19" s="32" t="s">
        <v>478</v>
      </c>
      <c r="C19" s="32" t="s">
        <v>479</v>
      </c>
      <c r="D19" s="32" t="s">
        <v>481</v>
      </c>
      <c r="E19" s="32" t="s">
        <v>480</v>
      </c>
      <c r="F19" s="32" t="s">
        <v>216</v>
      </c>
      <c r="G19" s="32" t="s">
        <v>217</v>
      </c>
      <c r="H19" s="33"/>
      <c r="I19" s="34"/>
      <c r="J19" s="32"/>
      <c r="K19" s="32"/>
      <c r="L19" s="32"/>
      <c r="M19" s="32"/>
      <c r="N19" s="32"/>
      <c r="O19" s="32"/>
      <c r="P19" s="33">
        <v>0.16453703703703704</v>
      </c>
      <c r="Q19" s="34">
        <v>0</v>
      </c>
      <c r="R19" s="33"/>
      <c r="S19" s="34"/>
      <c r="T19" s="33">
        <v>0.15753472222222223</v>
      </c>
      <c r="U19" s="34">
        <v>0</v>
      </c>
      <c r="V19" s="33"/>
      <c r="W19" s="34"/>
      <c r="X19" s="35">
        <f t="shared" si="0"/>
        <v>2</v>
      </c>
      <c r="Y19" s="36">
        <f t="shared" si="1"/>
        <v>0</v>
      </c>
    </row>
    <row r="20" spans="1:25" ht="15">
      <c r="A20" s="32" t="s">
        <v>613</v>
      </c>
      <c r="B20" s="32" t="s">
        <v>405</v>
      </c>
      <c r="C20" s="32" t="s">
        <v>215</v>
      </c>
      <c r="D20" s="32" t="s">
        <v>220</v>
      </c>
      <c r="E20" s="32" t="s">
        <v>218</v>
      </c>
      <c r="F20" s="32" t="s">
        <v>216</v>
      </c>
      <c r="G20" s="32" t="s">
        <v>217</v>
      </c>
      <c r="H20" s="33"/>
      <c r="I20" s="34"/>
      <c r="J20" s="32"/>
      <c r="K20" s="32"/>
      <c r="L20" s="32"/>
      <c r="M20" s="32"/>
      <c r="N20" s="33">
        <v>0.1375347222222222</v>
      </c>
      <c r="O20" s="34">
        <v>0</v>
      </c>
      <c r="P20" s="34"/>
      <c r="Q20" s="34"/>
      <c r="R20" s="34"/>
      <c r="S20" s="34"/>
      <c r="T20" s="33">
        <v>0.15758101851851852</v>
      </c>
      <c r="U20" s="34">
        <v>0</v>
      </c>
      <c r="V20" s="33"/>
      <c r="W20" s="34"/>
      <c r="X20" s="35">
        <f t="shared" si="0"/>
        <v>2</v>
      </c>
      <c r="Y20" s="36">
        <f t="shared" si="1"/>
        <v>0</v>
      </c>
    </row>
    <row r="21" spans="1:25" ht="15">
      <c r="A21" s="32" t="s">
        <v>614</v>
      </c>
      <c r="B21" s="32" t="s">
        <v>515</v>
      </c>
      <c r="C21" s="32" t="s">
        <v>516</v>
      </c>
      <c r="D21" s="32" t="s">
        <v>518</v>
      </c>
      <c r="E21" s="32" t="s">
        <v>517</v>
      </c>
      <c r="F21" s="32" t="s">
        <v>216</v>
      </c>
      <c r="G21" s="32" t="s">
        <v>217</v>
      </c>
      <c r="H21" s="33"/>
      <c r="I21" s="34"/>
      <c r="J21" s="32"/>
      <c r="K21" s="32"/>
      <c r="L21" s="32"/>
      <c r="M21" s="32"/>
      <c r="N21" s="32"/>
      <c r="O21" s="32"/>
      <c r="P21" s="32"/>
      <c r="Q21" s="32"/>
      <c r="R21" s="33">
        <v>0.1920601851851852</v>
      </c>
      <c r="S21" s="34">
        <v>0</v>
      </c>
      <c r="T21" s="33">
        <v>0.1575462962962963</v>
      </c>
      <c r="U21" s="34">
        <v>0</v>
      </c>
      <c r="V21" s="33"/>
      <c r="W21" s="34"/>
      <c r="X21" s="35">
        <f t="shared" si="0"/>
        <v>2</v>
      </c>
      <c r="Y21" s="36">
        <f t="shared" si="1"/>
        <v>0</v>
      </c>
    </row>
    <row r="22" spans="1:25" ht="15">
      <c r="A22" s="32" t="s">
        <v>615</v>
      </c>
      <c r="B22" s="32" t="s">
        <v>549</v>
      </c>
      <c r="C22" s="32" t="s">
        <v>550</v>
      </c>
      <c r="D22" s="32" t="s">
        <v>590</v>
      </c>
      <c r="E22" s="32" t="s">
        <v>591</v>
      </c>
      <c r="F22" s="32" t="s">
        <v>551</v>
      </c>
      <c r="G22" s="32" t="s">
        <v>552</v>
      </c>
      <c r="H22" s="33"/>
      <c r="I22" s="34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3">
        <v>0.15864583333333335</v>
      </c>
      <c r="U22" s="34">
        <v>0</v>
      </c>
      <c r="V22" s="33">
        <v>0.1305787037037037</v>
      </c>
      <c r="W22" s="34">
        <v>0</v>
      </c>
      <c r="X22" s="35">
        <f t="shared" si="0"/>
        <v>2</v>
      </c>
      <c r="Y22" s="36">
        <f t="shared" si="1"/>
        <v>0</v>
      </c>
    </row>
    <row r="23" spans="2:25" ht="15">
      <c r="B23" s="11" t="s">
        <v>555</v>
      </c>
      <c r="C23" s="11" t="s">
        <v>556</v>
      </c>
      <c r="D23" s="11" t="s">
        <v>558</v>
      </c>
      <c r="E23" s="11" t="s">
        <v>557</v>
      </c>
      <c r="F23" s="11" t="s">
        <v>551</v>
      </c>
      <c r="G23" s="11" t="s">
        <v>552</v>
      </c>
      <c r="T23" s="13">
        <v>0.1586574074074074</v>
      </c>
      <c r="U23" s="14">
        <v>0</v>
      </c>
      <c r="V23" s="13"/>
      <c r="W23" s="14"/>
      <c r="X23" s="15">
        <f t="shared" si="0"/>
        <v>1</v>
      </c>
      <c r="Y23" s="16">
        <f t="shared" si="1"/>
        <v>0</v>
      </c>
    </row>
    <row r="24" spans="2:25" ht="15">
      <c r="B24" s="11" t="s">
        <v>540</v>
      </c>
      <c r="C24" s="11" t="s">
        <v>541</v>
      </c>
      <c r="D24" s="11" t="s">
        <v>543</v>
      </c>
      <c r="E24" s="11" t="s">
        <v>542</v>
      </c>
      <c r="F24" s="11" t="s">
        <v>42</v>
      </c>
      <c r="G24" s="11" t="s">
        <v>44</v>
      </c>
      <c r="H24" s="11"/>
      <c r="I24" s="11"/>
      <c r="T24" s="13">
        <v>0.1411689814814815</v>
      </c>
      <c r="U24" s="14">
        <v>0</v>
      </c>
      <c r="V24" s="13"/>
      <c r="W24" s="14"/>
      <c r="X24" s="15">
        <f t="shared" si="0"/>
        <v>1</v>
      </c>
      <c r="Y24" s="16">
        <f t="shared" si="1"/>
        <v>0</v>
      </c>
    </row>
    <row r="25" spans="2:25" ht="15">
      <c r="B25" s="11" t="s">
        <v>61</v>
      </c>
      <c r="C25" s="11" t="s">
        <v>296</v>
      </c>
      <c r="D25" s="11" t="s">
        <v>65</v>
      </c>
      <c r="E25" s="11" t="s">
        <v>63</v>
      </c>
      <c r="F25" s="11" t="s">
        <v>42</v>
      </c>
      <c r="G25" s="11" t="s">
        <v>44</v>
      </c>
      <c r="R25" s="13">
        <v>0.14987268518518518</v>
      </c>
      <c r="S25" s="14">
        <v>70.04174510927399</v>
      </c>
      <c r="T25" s="13"/>
      <c r="U25" s="14"/>
      <c r="V25" s="13"/>
      <c r="W25" s="14"/>
      <c r="X25" s="15">
        <f t="shared" si="0"/>
        <v>1</v>
      </c>
      <c r="Y25" s="16">
        <f t="shared" si="1"/>
        <v>70.04174510927399</v>
      </c>
    </row>
    <row r="26" spans="1:25" s="21" customFormat="1" ht="15">
      <c r="A26" s="11"/>
      <c r="B26" s="11" t="s">
        <v>0</v>
      </c>
      <c r="C26" s="11" t="s">
        <v>1</v>
      </c>
      <c r="D26" s="11" t="s">
        <v>2</v>
      </c>
      <c r="E26" s="11" t="s">
        <v>3</v>
      </c>
      <c r="F26" s="11" t="s">
        <v>4</v>
      </c>
      <c r="G26" s="11" t="s">
        <v>5</v>
      </c>
      <c r="H26" s="13">
        <v>0.08699074074074074</v>
      </c>
      <c r="I26" s="14">
        <v>100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5">
        <f t="shared" si="0"/>
        <v>1</v>
      </c>
      <c r="Y26" s="16">
        <f t="shared" si="1"/>
        <v>100</v>
      </c>
    </row>
    <row r="27" spans="2:25" ht="15">
      <c r="B27" s="11" t="s">
        <v>34</v>
      </c>
      <c r="C27" s="11" t="s">
        <v>36</v>
      </c>
      <c r="D27" s="11" t="s">
        <v>39</v>
      </c>
      <c r="E27" s="11" t="s">
        <v>38</v>
      </c>
      <c r="F27" s="11" t="s">
        <v>35</v>
      </c>
      <c r="G27" s="11" t="s">
        <v>37</v>
      </c>
      <c r="H27" s="13">
        <v>0.1156712962962963</v>
      </c>
      <c r="I27" s="14">
        <v>0</v>
      </c>
      <c r="X27" s="15">
        <f t="shared" si="0"/>
        <v>1</v>
      </c>
      <c r="Y27" s="16">
        <f t="shared" si="1"/>
        <v>0</v>
      </c>
    </row>
    <row r="28" spans="2:25" ht="15">
      <c r="B28" s="11" t="s">
        <v>456</v>
      </c>
      <c r="C28" s="11" t="s">
        <v>457</v>
      </c>
      <c r="D28" s="11" t="s">
        <v>461</v>
      </c>
      <c r="E28" s="11" t="s">
        <v>460</v>
      </c>
      <c r="F28" s="11" t="s">
        <v>458</v>
      </c>
      <c r="G28" s="11" t="s">
        <v>459</v>
      </c>
      <c r="H28" s="11"/>
      <c r="I28" s="11"/>
      <c r="P28" s="13">
        <v>0.13315972222222222</v>
      </c>
      <c r="Q28" s="14">
        <v>0</v>
      </c>
      <c r="R28" s="13"/>
      <c r="S28" s="14"/>
      <c r="T28" s="13"/>
      <c r="U28" s="14"/>
      <c r="V28" s="13"/>
      <c r="W28" s="14"/>
      <c r="X28" s="15">
        <f t="shared" si="0"/>
        <v>1</v>
      </c>
      <c r="Y28" s="16">
        <f t="shared" si="1"/>
        <v>0</v>
      </c>
    </row>
    <row r="29" spans="2:25" ht="15">
      <c r="B29" s="11" t="s">
        <v>414</v>
      </c>
      <c r="C29" s="11" t="s">
        <v>415</v>
      </c>
      <c r="D29" s="11" t="s">
        <v>419</v>
      </c>
      <c r="E29" s="11" t="s">
        <v>418</v>
      </c>
      <c r="F29" s="11" t="s">
        <v>416</v>
      </c>
      <c r="G29" s="11" t="s">
        <v>510</v>
      </c>
      <c r="R29" s="13">
        <v>0.1675925925925926</v>
      </c>
      <c r="S29" s="14">
        <v>7.383154620610611</v>
      </c>
      <c r="T29" s="13"/>
      <c r="U29" s="14"/>
      <c r="V29" s="13"/>
      <c r="W29" s="14"/>
      <c r="X29" s="15">
        <f t="shared" si="0"/>
        <v>1</v>
      </c>
      <c r="Y29" s="16">
        <f t="shared" si="1"/>
        <v>7.383154620610611</v>
      </c>
    </row>
    <row r="30" spans="2:25" ht="15">
      <c r="B30" s="11" t="s">
        <v>324</v>
      </c>
      <c r="C30" s="11" t="s">
        <v>323</v>
      </c>
      <c r="D30" s="11" t="s">
        <v>325</v>
      </c>
      <c r="E30" s="11" t="s">
        <v>326</v>
      </c>
      <c r="F30" s="11" t="s">
        <v>73</v>
      </c>
      <c r="G30" s="11" t="s">
        <v>74</v>
      </c>
      <c r="L30" s="13">
        <v>0.12067129629629629</v>
      </c>
      <c r="M30" s="14">
        <v>96.18246834831355</v>
      </c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5">
        <f t="shared" si="0"/>
        <v>1</v>
      </c>
      <c r="Y30" s="16">
        <f t="shared" si="1"/>
        <v>96.18246834831355</v>
      </c>
    </row>
    <row r="31" spans="2:25" ht="15">
      <c r="B31" s="11" t="s">
        <v>468</v>
      </c>
      <c r="C31" s="11" t="s">
        <v>469</v>
      </c>
      <c r="D31" s="11" t="s">
        <v>471</v>
      </c>
      <c r="E31" s="11" t="s">
        <v>470</v>
      </c>
      <c r="F31" s="11" t="s">
        <v>234</v>
      </c>
      <c r="G31" s="11" t="s">
        <v>236</v>
      </c>
      <c r="H31" s="11"/>
      <c r="I31" s="11"/>
      <c r="P31" s="13">
        <v>0.14152777777777778</v>
      </c>
      <c r="Q31" s="14">
        <v>0</v>
      </c>
      <c r="R31" s="13"/>
      <c r="S31" s="14"/>
      <c r="T31" s="13"/>
      <c r="U31" s="14"/>
      <c r="V31" s="13"/>
      <c r="W31" s="14"/>
      <c r="X31" s="15">
        <f t="shared" si="0"/>
        <v>1</v>
      </c>
      <c r="Y31" s="16">
        <f t="shared" si="1"/>
        <v>0</v>
      </c>
    </row>
    <row r="32" spans="2:25" ht="15">
      <c r="B32" s="11" t="s">
        <v>436</v>
      </c>
      <c r="C32" s="11" t="s">
        <v>437</v>
      </c>
      <c r="D32" s="11" t="s">
        <v>473</v>
      </c>
      <c r="E32" s="11" t="s">
        <v>472</v>
      </c>
      <c r="F32" s="11" t="s">
        <v>234</v>
      </c>
      <c r="G32" s="11" t="s">
        <v>236</v>
      </c>
      <c r="P32" s="13">
        <v>0.14153935185185185</v>
      </c>
      <c r="Q32" s="14">
        <v>0</v>
      </c>
      <c r="R32" s="13"/>
      <c r="S32" s="14"/>
      <c r="T32" s="13"/>
      <c r="U32" s="14"/>
      <c r="V32" s="13"/>
      <c r="W32" s="14"/>
      <c r="X32" s="15">
        <f t="shared" si="0"/>
        <v>1</v>
      </c>
      <c r="Y32" s="16">
        <f t="shared" si="1"/>
        <v>0</v>
      </c>
    </row>
    <row r="33" spans="2:25" ht="15">
      <c r="B33" s="11" t="s">
        <v>55</v>
      </c>
      <c r="C33" s="11" t="s">
        <v>57</v>
      </c>
      <c r="D33" s="11" t="s">
        <v>60</v>
      </c>
      <c r="E33" s="11" t="s">
        <v>59</v>
      </c>
      <c r="F33" s="11" t="s">
        <v>56</v>
      </c>
      <c r="G33" s="11" t="s">
        <v>58</v>
      </c>
      <c r="H33" s="13">
        <v>0.12788194444444445</v>
      </c>
      <c r="I33" s="14">
        <v>0</v>
      </c>
      <c r="X33" s="15">
        <f t="shared" si="0"/>
        <v>1</v>
      </c>
      <c r="Y33" s="16">
        <f t="shared" si="1"/>
        <v>0</v>
      </c>
    </row>
    <row r="34" spans="2:25" ht="15">
      <c r="B34" s="11" t="s">
        <v>240</v>
      </c>
      <c r="C34" s="11" t="s">
        <v>239</v>
      </c>
      <c r="D34" s="11" t="s">
        <v>467</v>
      </c>
      <c r="E34" s="11" t="s">
        <v>466</v>
      </c>
      <c r="F34" s="11" t="s">
        <v>67</v>
      </c>
      <c r="G34" s="11" t="s">
        <v>68</v>
      </c>
      <c r="H34" s="11"/>
      <c r="I34" s="11"/>
      <c r="P34" s="13">
        <v>0.13648148148148148</v>
      </c>
      <c r="Q34" s="14">
        <v>0</v>
      </c>
      <c r="R34" s="13"/>
      <c r="S34" s="14"/>
      <c r="T34" s="13"/>
      <c r="U34" s="14"/>
      <c r="V34" s="13"/>
      <c r="W34" s="14"/>
      <c r="X34" s="15">
        <f aca="true" t="shared" si="2" ref="X34:X65">COUNT(H34:W34)*0.5</f>
        <v>1</v>
      </c>
      <c r="Y34" s="16">
        <f aca="true" t="shared" si="3" ref="Y34:Y67">SUM(I34,K34,M34,O34,Q34,S34,U34,W34)</f>
        <v>0</v>
      </c>
    </row>
    <row r="35" spans="1:25" ht="15">
      <c r="A35" s="11" t="s">
        <v>14</v>
      </c>
      <c r="B35" s="11" t="s">
        <v>536</v>
      </c>
      <c r="C35" s="11" t="s">
        <v>537</v>
      </c>
      <c r="D35" s="11" t="s">
        <v>539</v>
      </c>
      <c r="E35" s="11" t="s">
        <v>538</v>
      </c>
      <c r="F35" s="11" t="s">
        <v>73</v>
      </c>
      <c r="G35" s="11" t="s">
        <v>74</v>
      </c>
      <c r="H35" s="11"/>
      <c r="I35" s="11"/>
      <c r="R35" s="13"/>
      <c r="S35" s="14"/>
      <c r="T35" s="13">
        <v>0.12288194444444445</v>
      </c>
      <c r="U35" s="14">
        <v>76.53091411103438</v>
      </c>
      <c r="V35" s="13"/>
      <c r="W35" s="14"/>
      <c r="X35" s="15">
        <f t="shared" si="2"/>
        <v>1</v>
      </c>
      <c r="Y35" s="16">
        <f t="shared" si="3"/>
        <v>76.53091411103438</v>
      </c>
    </row>
    <row r="36" spans="2:25" ht="15">
      <c r="B36" s="11" t="s">
        <v>273</v>
      </c>
      <c r="C36" s="11" t="s">
        <v>271</v>
      </c>
      <c r="D36" s="11" t="s">
        <v>413</v>
      </c>
      <c r="E36" s="11" t="s">
        <v>412</v>
      </c>
      <c r="F36" s="11" t="s">
        <v>270</v>
      </c>
      <c r="G36" s="11" t="s">
        <v>269</v>
      </c>
      <c r="N36" s="13">
        <v>0.1834259259259259</v>
      </c>
      <c r="O36" s="14">
        <v>0</v>
      </c>
      <c r="P36" s="14"/>
      <c r="Q36" s="14"/>
      <c r="R36" s="14"/>
      <c r="S36" s="14"/>
      <c r="T36" s="14"/>
      <c r="U36" s="14"/>
      <c r="V36" s="14"/>
      <c r="W36" s="14"/>
      <c r="X36" s="15">
        <f t="shared" si="2"/>
        <v>1</v>
      </c>
      <c r="Y36" s="16">
        <f t="shared" si="3"/>
        <v>0</v>
      </c>
    </row>
    <row r="37" spans="2:25" ht="15">
      <c r="B37" s="11" t="s">
        <v>342</v>
      </c>
      <c r="C37" s="11" t="s">
        <v>341</v>
      </c>
      <c r="D37" s="11" t="s">
        <v>344</v>
      </c>
      <c r="E37" s="11" t="s">
        <v>345</v>
      </c>
      <c r="F37" s="11" t="s">
        <v>336</v>
      </c>
      <c r="G37" s="19" t="s">
        <v>335</v>
      </c>
      <c r="L37" s="13">
        <v>0.12398148148148147</v>
      </c>
      <c r="M37" s="14">
        <v>82.36203730549923</v>
      </c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5">
        <f t="shared" si="2"/>
        <v>1</v>
      </c>
      <c r="Y37" s="16">
        <f t="shared" si="3"/>
        <v>82.36203730549923</v>
      </c>
    </row>
    <row r="38" spans="2:25" ht="15">
      <c r="B38" s="11" t="s">
        <v>513</v>
      </c>
      <c r="C38" s="11" t="s">
        <v>177</v>
      </c>
      <c r="D38" s="11" t="s">
        <v>186</v>
      </c>
      <c r="E38" s="11" t="s">
        <v>514</v>
      </c>
      <c r="F38" s="11" t="s">
        <v>178</v>
      </c>
      <c r="G38" s="11" t="s">
        <v>179</v>
      </c>
      <c r="R38" s="13">
        <v>0.17891203703703704</v>
      </c>
      <c r="S38" s="14">
        <v>0</v>
      </c>
      <c r="T38" s="13"/>
      <c r="U38" s="14"/>
      <c r="V38" s="13"/>
      <c r="W38" s="14"/>
      <c r="X38" s="15">
        <f t="shared" si="2"/>
        <v>1</v>
      </c>
      <c r="Y38" s="16">
        <f t="shared" si="3"/>
        <v>0</v>
      </c>
    </row>
    <row r="39" spans="1:25" ht="15">
      <c r="A39" s="11" t="s">
        <v>26</v>
      </c>
      <c r="B39" s="11" t="s">
        <v>111</v>
      </c>
      <c r="C39" s="11" t="s">
        <v>420</v>
      </c>
      <c r="D39" s="11" t="s">
        <v>424</v>
      </c>
      <c r="E39" s="11" t="s">
        <v>423</v>
      </c>
      <c r="F39" s="11" t="s">
        <v>421</v>
      </c>
      <c r="G39" s="11" t="s">
        <v>422</v>
      </c>
      <c r="H39" s="11"/>
      <c r="I39" s="11"/>
      <c r="T39" s="13">
        <v>0.134375</v>
      </c>
      <c r="U39" s="14">
        <v>27.571245439305784</v>
      </c>
      <c r="V39" s="13"/>
      <c r="W39" s="14"/>
      <c r="X39" s="15">
        <f t="shared" si="2"/>
        <v>1</v>
      </c>
      <c r="Y39" s="16">
        <f t="shared" si="3"/>
        <v>27.571245439305784</v>
      </c>
    </row>
    <row r="40" spans="2:25" ht="15">
      <c r="B40" s="11" t="s">
        <v>89</v>
      </c>
      <c r="C40" s="11" t="s">
        <v>276</v>
      </c>
      <c r="D40" s="11" t="s">
        <v>95</v>
      </c>
      <c r="E40" s="11" t="s">
        <v>94</v>
      </c>
      <c r="F40" s="11" t="s">
        <v>91</v>
      </c>
      <c r="G40" s="11" t="s">
        <v>274</v>
      </c>
      <c r="J40" s="13">
        <v>0.13260416666666666</v>
      </c>
      <c r="K40" s="14">
        <v>0</v>
      </c>
      <c r="X40" s="15">
        <f t="shared" si="2"/>
        <v>1</v>
      </c>
      <c r="Y40" s="16">
        <f t="shared" si="3"/>
        <v>0</v>
      </c>
    </row>
    <row r="41" spans="2:25" ht="15">
      <c r="B41" s="11" t="s">
        <v>89</v>
      </c>
      <c r="C41" s="11" t="s">
        <v>276</v>
      </c>
      <c r="D41" s="11" t="s">
        <v>403</v>
      </c>
      <c r="E41" s="11" t="s">
        <v>404</v>
      </c>
      <c r="F41" s="11" t="s">
        <v>91</v>
      </c>
      <c r="G41" s="11" t="s">
        <v>274</v>
      </c>
      <c r="N41" s="13">
        <v>0.1253125</v>
      </c>
      <c r="O41" s="14">
        <v>32.36866939289091</v>
      </c>
      <c r="P41" s="14"/>
      <c r="Q41" s="14"/>
      <c r="R41" s="14"/>
      <c r="S41" s="14"/>
      <c r="T41" s="14"/>
      <c r="U41" s="14"/>
      <c r="V41" s="14"/>
      <c r="W41" s="14"/>
      <c r="X41" s="15">
        <f t="shared" si="2"/>
        <v>1</v>
      </c>
      <c r="Y41" s="16">
        <f t="shared" si="3"/>
        <v>32.36866939289091</v>
      </c>
    </row>
    <row r="42" spans="2:25" ht="15">
      <c r="B42" s="11" t="s">
        <v>401</v>
      </c>
      <c r="C42" s="11" t="s">
        <v>402</v>
      </c>
      <c r="D42" s="11" t="s">
        <v>95</v>
      </c>
      <c r="E42" s="11" t="s">
        <v>94</v>
      </c>
      <c r="F42" s="11" t="s">
        <v>91</v>
      </c>
      <c r="G42" s="11" t="s">
        <v>274</v>
      </c>
      <c r="N42" s="13">
        <v>0.12530092592592593</v>
      </c>
      <c r="O42" s="14">
        <v>32.42109678095839</v>
      </c>
      <c r="P42" s="14"/>
      <c r="Q42" s="14"/>
      <c r="R42" s="14"/>
      <c r="S42" s="14"/>
      <c r="T42" s="14"/>
      <c r="U42" s="14"/>
      <c r="V42" s="14"/>
      <c r="W42" s="14"/>
      <c r="X42" s="15">
        <f t="shared" si="2"/>
        <v>1</v>
      </c>
      <c r="Y42" s="16">
        <f t="shared" si="3"/>
        <v>32.42109678095839</v>
      </c>
    </row>
    <row r="43" spans="2:25" ht="15">
      <c r="B43" s="11" t="s">
        <v>101</v>
      </c>
      <c r="C43" s="11" t="s">
        <v>103</v>
      </c>
      <c r="D43" s="11" t="s">
        <v>104</v>
      </c>
      <c r="E43" s="11" t="s">
        <v>102</v>
      </c>
      <c r="F43" s="11" t="s">
        <v>42</v>
      </c>
      <c r="G43" s="11" t="s">
        <v>44</v>
      </c>
      <c r="H43" s="11"/>
      <c r="I43" s="11"/>
      <c r="P43" s="13">
        <v>0.11298611111111112</v>
      </c>
      <c r="Q43" s="14">
        <v>60.66298342541429</v>
      </c>
      <c r="R43" s="13"/>
      <c r="S43" s="14"/>
      <c r="T43" s="13"/>
      <c r="U43" s="14"/>
      <c r="V43" s="13"/>
      <c r="W43" s="14"/>
      <c r="X43" s="15">
        <f t="shared" si="2"/>
        <v>1</v>
      </c>
      <c r="Y43" s="16">
        <f t="shared" si="3"/>
        <v>60.66298342541429</v>
      </c>
    </row>
    <row r="44" spans="2:25" ht="15">
      <c r="B44" s="11" t="s">
        <v>385</v>
      </c>
      <c r="C44" s="11" t="s">
        <v>171</v>
      </c>
      <c r="D44" s="11" t="s">
        <v>521</v>
      </c>
      <c r="E44" s="11" t="s">
        <v>520</v>
      </c>
      <c r="F44" s="11" t="s">
        <v>172</v>
      </c>
      <c r="G44" s="11" t="s">
        <v>174</v>
      </c>
      <c r="R44" s="13">
        <v>0.22311342592592595</v>
      </c>
      <c r="S44" s="14">
        <v>0</v>
      </c>
      <c r="T44" s="13"/>
      <c r="U44" s="14"/>
      <c r="V44" s="13"/>
      <c r="W44" s="14"/>
      <c r="X44" s="15">
        <f t="shared" si="2"/>
        <v>1</v>
      </c>
      <c r="Y44" s="16">
        <f t="shared" si="3"/>
        <v>0</v>
      </c>
    </row>
    <row r="45" spans="2:25" ht="15">
      <c r="B45" s="11" t="s">
        <v>8</v>
      </c>
      <c r="C45" s="11" t="s">
        <v>411</v>
      </c>
      <c r="D45" s="11" t="s">
        <v>277</v>
      </c>
      <c r="E45" s="11" t="s">
        <v>278</v>
      </c>
      <c r="F45" s="11" t="s">
        <v>178</v>
      </c>
      <c r="G45" s="11" t="s">
        <v>179</v>
      </c>
      <c r="N45" s="13">
        <v>0.1650462962962963</v>
      </c>
      <c r="O45" s="14">
        <v>0</v>
      </c>
      <c r="P45" s="14"/>
      <c r="Q45" s="14"/>
      <c r="R45" s="14"/>
      <c r="S45" s="14"/>
      <c r="T45" s="14"/>
      <c r="U45" s="14"/>
      <c r="V45" s="14"/>
      <c r="W45" s="14"/>
      <c r="X45" s="15">
        <f t="shared" si="2"/>
        <v>1</v>
      </c>
      <c r="Y45" s="16">
        <f t="shared" si="3"/>
        <v>0</v>
      </c>
    </row>
    <row r="46" spans="2:25" ht="15">
      <c r="B46" s="11" t="s">
        <v>350</v>
      </c>
      <c r="C46" s="11" t="s">
        <v>431</v>
      </c>
      <c r="D46" s="11" t="s">
        <v>351</v>
      </c>
      <c r="E46" s="11" t="s">
        <v>352</v>
      </c>
      <c r="F46" s="11" t="s">
        <v>347</v>
      </c>
      <c r="G46" s="11" t="s">
        <v>346</v>
      </c>
      <c r="L46" s="13">
        <v>0.1252199074074074</v>
      </c>
      <c r="M46" s="14">
        <v>77.1914564608099</v>
      </c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5">
        <f t="shared" si="2"/>
        <v>1</v>
      </c>
      <c r="Y46" s="16">
        <f t="shared" si="3"/>
        <v>77.1914564608099</v>
      </c>
    </row>
    <row r="47" spans="2:25" ht="15">
      <c r="B47" s="11" t="s">
        <v>367</v>
      </c>
      <c r="C47" s="11" t="s">
        <v>366</v>
      </c>
      <c r="D47" s="11" t="s">
        <v>321</v>
      </c>
      <c r="E47" s="11" t="s">
        <v>398</v>
      </c>
      <c r="F47" s="11" t="s">
        <v>330</v>
      </c>
      <c r="G47" s="11" t="s">
        <v>329</v>
      </c>
      <c r="N47" s="13">
        <v>0.11039351851851853</v>
      </c>
      <c r="O47" s="14">
        <v>99.94757261193244</v>
      </c>
      <c r="P47" s="14"/>
      <c r="Q47" s="14"/>
      <c r="R47" s="14"/>
      <c r="S47" s="14"/>
      <c r="T47" s="14"/>
      <c r="U47" s="14"/>
      <c r="V47" s="14"/>
      <c r="W47" s="14"/>
      <c r="X47" s="15">
        <f t="shared" si="2"/>
        <v>1</v>
      </c>
      <c r="Y47" s="16">
        <f t="shared" si="3"/>
        <v>99.94757261193244</v>
      </c>
    </row>
    <row r="48" spans="2:25" ht="15">
      <c r="B48" s="11" t="s">
        <v>367</v>
      </c>
      <c r="C48" s="11" t="s">
        <v>366</v>
      </c>
      <c r="D48" s="11" t="s">
        <v>333</v>
      </c>
      <c r="E48" s="11" t="s">
        <v>334</v>
      </c>
      <c r="F48" s="11" t="s">
        <v>330</v>
      </c>
      <c r="G48" s="11" t="s">
        <v>329</v>
      </c>
      <c r="H48" s="11"/>
      <c r="I48" s="11"/>
      <c r="N48" s="13"/>
      <c r="O48" s="14"/>
      <c r="P48" s="13">
        <v>0.10503472222222222</v>
      </c>
      <c r="Q48" s="14">
        <v>98.6187845303867</v>
      </c>
      <c r="R48" s="13"/>
      <c r="S48" s="14"/>
      <c r="T48" s="13"/>
      <c r="U48" s="14"/>
      <c r="V48" s="13"/>
      <c r="W48" s="14"/>
      <c r="X48" s="15">
        <f t="shared" si="2"/>
        <v>1</v>
      </c>
      <c r="Y48" s="16">
        <f t="shared" si="3"/>
        <v>98.6187845303867</v>
      </c>
    </row>
    <row r="49" spans="2:25" ht="15">
      <c r="B49" s="11" t="s">
        <v>266</v>
      </c>
      <c r="C49" s="11" t="s">
        <v>264</v>
      </c>
      <c r="D49" s="11" t="s">
        <v>220</v>
      </c>
      <c r="E49" s="11" t="s">
        <v>218</v>
      </c>
      <c r="F49" s="11" t="s">
        <v>216</v>
      </c>
      <c r="G49" s="11" t="s">
        <v>217</v>
      </c>
      <c r="L49" s="13">
        <v>0.1378587962962963</v>
      </c>
      <c r="M49" s="14">
        <v>24.422537933700582</v>
      </c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5">
        <f t="shared" si="2"/>
        <v>1</v>
      </c>
      <c r="Y49" s="16">
        <f t="shared" si="3"/>
        <v>24.422537933700582</v>
      </c>
    </row>
    <row r="50" spans="2:25" ht="15">
      <c r="B50" s="11" t="s">
        <v>266</v>
      </c>
      <c r="C50" s="11" t="s">
        <v>264</v>
      </c>
      <c r="D50" s="11" t="s">
        <v>263</v>
      </c>
      <c r="E50" s="11" t="s">
        <v>262</v>
      </c>
      <c r="F50" s="11" t="s">
        <v>216</v>
      </c>
      <c r="G50" s="11" t="s">
        <v>217</v>
      </c>
      <c r="J50" s="13">
        <v>0.12877314814814814</v>
      </c>
      <c r="K50" s="14">
        <v>11.69627749576999</v>
      </c>
      <c r="X50" s="15">
        <f t="shared" si="2"/>
        <v>1</v>
      </c>
      <c r="Y50" s="16">
        <f t="shared" si="3"/>
        <v>11.69627749576999</v>
      </c>
    </row>
    <row r="51" spans="2:25" ht="15">
      <c r="B51" s="11" t="s">
        <v>27</v>
      </c>
      <c r="C51" s="11" t="s">
        <v>29</v>
      </c>
      <c r="D51" s="11" t="s">
        <v>32</v>
      </c>
      <c r="E51" s="11" t="s">
        <v>31</v>
      </c>
      <c r="F51" s="11" t="s">
        <v>28</v>
      </c>
      <c r="G51" s="11" t="s">
        <v>30</v>
      </c>
      <c r="H51" s="13">
        <v>0.1085300925925926</v>
      </c>
      <c r="I51" s="14">
        <v>0</v>
      </c>
      <c r="L51" s="13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5">
        <f t="shared" si="2"/>
        <v>1</v>
      </c>
      <c r="Y51" s="16">
        <f t="shared" si="3"/>
        <v>0</v>
      </c>
    </row>
    <row r="52" spans="2:25" ht="15">
      <c r="B52" s="11" t="s">
        <v>257</v>
      </c>
      <c r="C52" s="11" t="s">
        <v>259</v>
      </c>
      <c r="D52" s="11" t="s">
        <v>363</v>
      </c>
      <c r="E52" s="11" t="s">
        <v>364</v>
      </c>
      <c r="F52" s="11" t="s">
        <v>42</v>
      </c>
      <c r="G52" s="11" t="s">
        <v>44</v>
      </c>
      <c r="R52" s="13">
        <v>0.16537037037037036</v>
      </c>
      <c r="S52" s="14">
        <v>15.241057542768303</v>
      </c>
      <c r="T52" s="13"/>
      <c r="U52" s="14"/>
      <c r="V52" s="13"/>
      <c r="W52" s="14"/>
      <c r="X52" s="15">
        <f t="shared" si="2"/>
        <v>1</v>
      </c>
      <c r="Y52" s="16">
        <f t="shared" si="3"/>
        <v>15.241057542768303</v>
      </c>
    </row>
    <row r="53" spans="2:25" ht="15">
      <c r="B53" s="11" t="s">
        <v>332</v>
      </c>
      <c r="C53" s="11" t="s">
        <v>331</v>
      </c>
      <c r="D53" s="11" t="s">
        <v>333</v>
      </c>
      <c r="E53" s="11" t="s">
        <v>334</v>
      </c>
      <c r="F53" s="11" t="s">
        <v>330</v>
      </c>
      <c r="G53" s="11" t="s">
        <v>329</v>
      </c>
      <c r="L53" s="13">
        <v>0.12077546296296297</v>
      </c>
      <c r="M53" s="14">
        <v>95.747559679134</v>
      </c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5">
        <f t="shared" si="2"/>
        <v>1</v>
      </c>
      <c r="Y53" s="16">
        <f t="shared" si="3"/>
        <v>95.747559679134</v>
      </c>
    </row>
    <row r="54" spans="2:25" ht="15">
      <c r="B54" s="11" t="s">
        <v>408</v>
      </c>
      <c r="C54" s="11" t="s">
        <v>430</v>
      </c>
      <c r="D54" s="11" t="s">
        <v>410</v>
      </c>
      <c r="E54" s="11" t="s">
        <v>409</v>
      </c>
      <c r="F54" s="11" t="s">
        <v>178</v>
      </c>
      <c r="G54" s="11" t="s">
        <v>179</v>
      </c>
      <c r="N54" s="13">
        <v>0.1507175925925926</v>
      </c>
      <c r="O54" s="14">
        <v>0</v>
      </c>
      <c r="P54" s="14"/>
      <c r="Q54" s="14"/>
      <c r="R54" s="14"/>
      <c r="S54" s="14"/>
      <c r="T54" s="14"/>
      <c r="U54" s="14"/>
      <c r="V54" s="14"/>
      <c r="W54" s="14"/>
      <c r="X54" s="15">
        <f t="shared" si="2"/>
        <v>1</v>
      </c>
      <c r="Y54" s="16">
        <f t="shared" si="3"/>
        <v>0</v>
      </c>
    </row>
    <row r="55" spans="1:25" ht="15">
      <c r="A55" s="11" t="s">
        <v>7</v>
      </c>
      <c r="B55" s="11" t="s">
        <v>532</v>
      </c>
      <c r="C55" s="11" t="s">
        <v>533</v>
      </c>
      <c r="D55" s="11" t="s">
        <v>535</v>
      </c>
      <c r="E55" s="11" t="s">
        <v>534</v>
      </c>
      <c r="F55" s="11" t="s">
        <v>178</v>
      </c>
      <c r="G55" s="11" t="s">
        <v>179</v>
      </c>
      <c r="H55" s="11"/>
      <c r="I55" s="11"/>
      <c r="R55" s="13"/>
      <c r="S55" s="14"/>
      <c r="T55" s="13">
        <v>0.11761574074074073</v>
      </c>
      <c r="U55" s="14">
        <v>98.96459915195742</v>
      </c>
      <c r="V55" s="13"/>
      <c r="W55" s="14"/>
      <c r="X55" s="15">
        <f t="shared" si="2"/>
        <v>1</v>
      </c>
      <c r="Y55" s="16">
        <f t="shared" si="3"/>
        <v>98.96459915195742</v>
      </c>
    </row>
    <row r="56" spans="2:25" ht="15">
      <c r="B56" s="11" t="s">
        <v>495</v>
      </c>
      <c r="C56" s="11" t="s">
        <v>496</v>
      </c>
      <c r="D56" s="11" t="s">
        <v>500</v>
      </c>
      <c r="E56" s="11" t="s">
        <v>499</v>
      </c>
      <c r="F56" s="11" t="s">
        <v>497</v>
      </c>
      <c r="G56" s="11" t="s">
        <v>498</v>
      </c>
      <c r="R56" s="13">
        <v>0.14833333333333334</v>
      </c>
      <c r="S56" s="14">
        <v>75.48497994597687</v>
      </c>
      <c r="T56" s="13"/>
      <c r="U56" s="14"/>
      <c r="V56" s="13"/>
      <c r="W56" s="14"/>
      <c r="X56" s="15">
        <f t="shared" si="2"/>
        <v>1</v>
      </c>
      <c r="Y56" s="16">
        <f t="shared" si="3"/>
        <v>75.48497994597687</v>
      </c>
    </row>
    <row r="57" spans="2:25" ht="15">
      <c r="B57" s="11" t="s">
        <v>406</v>
      </c>
      <c r="C57" s="11" t="s">
        <v>407</v>
      </c>
      <c r="D57" s="11" t="s">
        <v>246</v>
      </c>
      <c r="E57" s="11" t="s">
        <v>245</v>
      </c>
      <c r="F57" s="11" t="s">
        <v>178</v>
      </c>
      <c r="G57" s="11" t="s">
        <v>179</v>
      </c>
      <c r="N57" s="13">
        <v>0.15070601851851853</v>
      </c>
      <c r="O57" s="14">
        <v>0</v>
      </c>
      <c r="P57" s="14"/>
      <c r="Q57" s="14"/>
      <c r="R57" s="14"/>
      <c r="S57" s="14"/>
      <c r="T57" s="14"/>
      <c r="U57" s="14"/>
      <c r="V57" s="14"/>
      <c r="W57" s="14"/>
      <c r="X57" s="15">
        <f t="shared" si="2"/>
        <v>1</v>
      </c>
      <c r="Y57" s="16">
        <f t="shared" si="3"/>
        <v>0</v>
      </c>
    </row>
    <row r="58" spans="2:25" ht="15">
      <c r="B58" s="11" t="s">
        <v>462</v>
      </c>
      <c r="C58" s="11" t="s">
        <v>463</v>
      </c>
      <c r="D58" s="11" t="s">
        <v>465</v>
      </c>
      <c r="E58" s="11" t="s">
        <v>464</v>
      </c>
      <c r="F58" s="11" t="s">
        <v>67</v>
      </c>
      <c r="G58" s="11" t="s">
        <v>68</v>
      </c>
      <c r="H58" s="11"/>
      <c r="I58" s="11"/>
      <c r="P58" s="13">
        <v>0.13645833333333332</v>
      </c>
      <c r="Q58" s="14">
        <v>0</v>
      </c>
      <c r="R58" s="13"/>
      <c r="S58" s="14"/>
      <c r="T58" s="13"/>
      <c r="U58" s="14"/>
      <c r="V58" s="13"/>
      <c r="W58" s="14"/>
      <c r="X58" s="15">
        <f t="shared" si="2"/>
        <v>1</v>
      </c>
      <c r="Y58" s="16">
        <f t="shared" si="3"/>
        <v>0</v>
      </c>
    </row>
    <row r="59" spans="2:25" ht="15">
      <c r="B59" s="11" t="s">
        <v>452</v>
      </c>
      <c r="C59" s="11" t="s">
        <v>453</v>
      </c>
      <c r="D59" s="11" t="s">
        <v>512</v>
      </c>
      <c r="E59" s="11" t="s">
        <v>511</v>
      </c>
      <c r="F59" s="11" t="s">
        <v>67</v>
      </c>
      <c r="G59" s="11" t="s">
        <v>68</v>
      </c>
      <c r="R59" s="13">
        <v>0.17888888888888888</v>
      </c>
      <c r="S59" s="14">
        <v>0</v>
      </c>
      <c r="T59" s="13"/>
      <c r="U59" s="14"/>
      <c r="V59" s="13"/>
      <c r="W59" s="14"/>
      <c r="X59" s="15">
        <f t="shared" si="2"/>
        <v>1</v>
      </c>
      <c r="Y59" s="16">
        <f t="shared" si="3"/>
        <v>0</v>
      </c>
    </row>
    <row r="60" spans="2:25" ht="15">
      <c r="B60" s="11" t="s">
        <v>359</v>
      </c>
      <c r="C60" s="11" t="s">
        <v>357</v>
      </c>
      <c r="D60" s="11" t="s">
        <v>263</v>
      </c>
      <c r="E60" s="11" t="s">
        <v>262</v>
      </c>
      <c r="F60" s="11" t="s">
        <v>216</v>
      </c>
      <c r="G60" s="11" t="s">
        <v>217</v>
      </c>
      <c r="L60" s="13">
        <v>0.13783564814814817</v>
      </c>
      <c r="M60" s="14">
        <v>24.51918430462929</v>
      </c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5">
        <f t="shared" si="2"/>
        <v>1</v>
      </c>
      <c r="Y60" s="16">
        <f t="shared" si="3"/>
        <v>24.51918430462929</v>
      </c>
    </row>
    <row r="61" spans="1:25" ht="15">
      <c r="A61" s="21"/>
      <c r="B61" s="21" t="s">
        <v>338</v>
      </c>
      <c r="C61" s="21" t="s">
        <v>337</v>
      </c>
      <c r="D61" s="21" t="s">
        <v>339</v>
      </c>
      <c r="E61" s="21" t="s">
        <v>340</v>
      </c>
      <c r="F61" s="21" t="s">
        <v>336</v>
      </c>
      <c r="G61" s="28" t="s">
        <v>335</v>
      </c>
      <c r="H61" s="17"/>
      <c r="I61" s="18"/>
      <c r="J61" s="21"/>
      <c r="K61" s="21"/>
      <c r="L61" s="17">
        <v>0.12390046296296296</v>
      </c>
      <c r="M61" s="18">
        <v>82.70029960374988</v>
      </c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5">
        <f t="shared" si="2"/>
        <v>1</v>
      </c>
      <c r="Y61" s="16">
        <f t="shared" si="3"/>
        <v>82.70029960374988</v>
      </c>
    </row>
    <row r="62" spans="1:25" ht="15">
      <c r="A62" s="11" t="s">
        <v>280</v>
      </c>
      <c r="B62" s="11" t="s">
        <v>544</v>
      </c>
      <c r="C62" s="11" t="s">
        <v>563</v>
      </c>
      <c r="D62" s="11" t="s">
        <v>548</v>
      </c>
      <c r="E62" s="11" t="s">
        <v>547</v>
      </c>
      <c r="F62" s="11" t="s">
        <v>545</v>
      </c>
      <c r="G62" s="11" t="s">
        <v>546</v>
      </c>
      <c r="T62" s="13">
        <v>0.14346064814814816</v>
      </c>
      <c r="U62" s="14">
        <v>0</v>
      </c>
      <c r="V62" s="13"/>
      <c r="W62" s="14"/>
      <c r="X62" s="15">
        <f t="shared" si="2"/>
        <v>1</v>
      </c>
      <c r="Y62" s="16">
        <f t="shared" si="3"/>
        <v>0</v>
      </c>
    </row>
    <row r="63" spans="2:25" ht="15">
      <c r="B63" s="11" t="s">
        <v>577</v>
      </c>
      <c r="C63" s="11" t="s">
        <v>578</v>
      </c>
      <c r="D63" s="11" t="s">
        <v>581</v>
      </c>
      <c r="E63" s="11" t="s">
        <v>580</v>
      </c>
      <c r="F63" s="11" t="s">
        <v>579</v>
      </c>
      <c r="G63" s="11" t="s">
        <v>582</v>
      </c>
      <c r="V63" s="13">
        <v>0.09978009259259259</v>
      </c>
      <c r="W63" s="14">
        <v>83.89607279693489</v>
      </c>
      <c r="X63" s="15">
        <f t="shared" si="2"/>
        <v>1</v>
      </c>
      <c r="Y63" s="16">
        <f t="shared" si="3"/>
        <v>83.89607279693489</v>
      </c>
    </row>
    <row r="64" spans="2:25" ht="15">
      <c r="B64" s="11" t="s">
        <v>583</v>
      </c>
      <c r="C64" s="11" t="s">
        <v>584</v>
      </c>
      <c r="D64" s="11" t="s">
        <v>494</v>
      </c>
      <c r="E64" s="11" t="s">
        <v>493</v>
      </c>
      <c r="F64" s="11" t="s">
        <v>35</v>
      </c>
      <c r="G64" s="11" t="s">
        <v>37</v>
      </c>
      <c r="V64" s="13">
        <v>0.09980324074074075</v>
      </c>
      <c r="W64" s="14">
        <v>83.77634099616853</v>
      </c>
      <c r="X64" s="15">
        <f t="shared" si="2"/>
        <v>1</v>
      </c>
      <c r="Y64" s="16">
        <f t="shared" si="3"/>
        <v>83.77634099616853</v>
      </c>
    </row>
    <row r="65" spans="2:25" ht="15">
      <c r="B65" s="11" t="s">
        <v>456</v>
      </c>
      <c r="C65" s="11" t="s">
        <v>457</v>
      </c>
      <c r="D65" s="11" t="s">
        <v>587</v>
      </c>
      <c r="E65" s="11" t="s">
        <v>586</v>
      </c>
      <c r="F65" s="11" t="s">
        <v>458</v>
      </c>
      <c r="G65" s="11" t="s">
        <v>459</v>
      </c>
      <c r="V65" s="13">
        <v>0.10590277777777778</v>
      </c>
      <c r="W65" s="14">
        <v>52.22701149425287</v>
      </c>
      <c r="X65" s="15">
        <f t="shared" si="2"/>
        <v>1</v>
      </c>
      <c r="Y65" s="16">
        <f t="shared" si="3"/>
        <v>52.22701149425287</v>
      </c>
    </row>
    <row r="66" spans="2:25" ht="15">
      <c r="B66" s="11" t="s">
        <v>588</v>
      </c>
      <c r="C66" s="11" t="s">
        <v>589</v>
      </c>
      <c r="D66" s="11" t="s">
        <v>528</v>
      </c>
      <c r="E66" s="11" t="s">
        <v>527</v>
      </c>
      <c r="F66" s="11" t="s">
        <v>35</v>
      </c>
      <c r="G66" s="11" t="s">
        <v>37</v>
      </c>
      <c r="V66" s="13">
        <v>0.11832175925925925</v>
      </c>
      <c r="W66" s="14">
        <v>0</v>
      </c>
      <c r="X66" s="15">
        <f>COUNT(H66:W66)*0.5</f>
        <v>1</v>
      </c>
      <c r="Y66" s="16">
        <f t="shared" si="3"/>
        <v>0</v>
      </c>
    </row>
    <row r="67" spans="2:25" ht="15">
      <c r="B67" s="11" t="s">
        <v>359</v>
      </c>
      <c r="C67" s="11" t="s">
        <v>357</v>
      </c>
      <c r="D67" s="11" t="s">
        <v>593</v>
      </c>
      <c r="E67" s="11" t="s">
        <v>592</v>
      </c>
      <c r="F67" s="11" t="s">
        <v>216</v>
      </c>
      <c r="G67" s="11" t="s">
        <v>217</v>
      </c>
      <c r="V67" s="13">
        <v>0.13924768518518518</v>
      </c>
      <c r="W67" s="14">
        <v>0</v>
      </c>
      <c r="X67" s="15">
        <f>COUNT(H67:W67)*0.5</f>
        <v>1</v>
      </c>
      <c r="Y67" s="16">
        <f t="shared" si="3"/>
        <v>0</v>
      </c>
    </row>
  </sheetData>
  <sheetProtection/>
  <mergeCells count="8">
    <mergeCell ref="V1:W1"/>
    <mergeCell ref="R1:S1"/>
    <mergeCell ref="T1:U1"/>
    <mergeCell ref="H1:I1"/>
    <mergeCell ref="J1:K1"/>
    <mergeCell ref="L1:M1"/>
    <mergeCell ref="N1:O1"/>
    <mergeCell ref="P1:Q1"/>
  </mergeCells>
  <printOptions/>
  <pageMargins left="0.75" right="0.75" top="1" bottom="1" header="0.4921259845" footer="0.492125984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39"/>
  <sheetViews>
    <sheetView zoomScale="80" zoomScaleNormal="80" zoomScalePageLayoutView="0" workbookViewId="0" topLeftCell="A1">
      <selection activeCell="E24" sqref="E24"/>
    </sheetView>
  </sheetViews>
  <sheetFormatPr defaultColWidth="9.140625" defaultRowHeight="15"/>
  <cols>
    <col min="1" max="1" width="3.421875" style="0" customWidth="1"/>
    <col min="2" max="2" width="7.7109375" style="0" customWidth="1"/>
    <col min="3" max="3" width="21.7109375" style="0" customWidth="1"/>
    <col min="4" max="4" width="7.7109375" style="0" customWidth="1"/>
    <col min="5" max="5" width="21.7109375" style="0" customWidth="1"/>
    <col min="6" max="6" width="7.7109375" style="0" customWidth="1"/>
    <col min="7" max="7" width="21.7109375" style="0" customWidth="1"/>
    <col min="8" max="8" width="8.7109375" style="9" customWidth="1"/>
    <col min="9" max="9" width="8.7109375" style="5" customWidth="1"/>
    <col min="10" max="25" width="8.7109375" style="0" customWidth="1"/>
  </cols>
  <sheetData>
    <row r="1" spans="8:25" ht="15">
      <c r="H1" s="48" t="s">
        <v>316</v>
      </c>
      <c r="I1" s="48"/>
      <c r="J1" s="48" t="s">
        <v>317</v>
      </c>
      <c r="K1" s="48"/>
      <c r="L1" s="48" t="s">
        <v>397</v>
      </c>
      <c r="M1" s="48"/>
      <c r="N1" s="48" t="s">
        <v>488</v>
      </c>
      <c r="O1" s="48"/>
      <c r="P1" s="48" t="s">
        <v>490</v>
      </c>
      <c r="Q1" s="48"/>
      <c r="R1" s="48" t="s">
        <v>501</v>
      </c>
      <c r="S1" s="48"/>
      <c r="T1" s="48" t="s">
        <v>559</v>
      </c>
      <c r="U1" s="48"/>
      <c r="V1" s="48" t="s">
        <v>568</v>
      </c>
      <c r="W1" s="48"/>
      <c r="X1" s="48" t="s">
        <v>608</v>
      </c>
      <c r="Y1" s="48"/>
    </row>
    <row r="2" spans="1:27" s="22" customFormat="1" ht="15">
      <c r="A2" s="37" t="s">
        <v>6</v>
      </c>
      <c r="B2" s="37" t="s">
        <v>131</v>
      </c>
      <c r="C2" s="37" t="s">
        <v>122</v>
      </c>
      <c r="D2" s="37" t="s">
        <v>124</v>
      </c>
      <c r="E2" s="37" t="s">
        <v>123</v>
      </c>
      <c r="F2" s="37" t="s">
        <v>67</v>
      </c>
      <c r="G2" s="37" t="s">
        <v>68</v>
      </c>
      <c r="H2" s="38">
        <v>0.12238425925925926</v>
      </c>
      <c r="I2" s="39">
        <v>99.95270973233706</v>
      </c>
      <c r="J2" s="38">
        <v>0.20494212962962963</v>
      </c>
      <c r="K2" s="39">
        <v>100</v>
      </c>
      <c r="L2" s="38"/>
      <c r="M2" s="39"/>
      <c r="N2" s="38">
        <v>0.19310185185185183</v>
      </c>
      <c r="O2" s="39">
        <v>100</v>
      </c>
      <c r="P2" s="39"/>
      <c r="Q2" s="39"/>
      <c r="R2" s="39"/>
      <c r="S2" s="39"/>
      <c r="T2" s="39"/>
      <c r="U2" s="39"/>
      <c r="V2" s="39"/>
      <c r="W2" s="39"/>
      <c r="X2" s="39"/>
      <c r="Y2" s="39"/>
      <c r="Z2" s="40">
        <f aca="true" t="shared" si="0" ref="Z2:Z39">COUNT(F2:Y2)*0.5</f>
        <v>3</v>
      </c>
      <c r="AA2" s="41">
        <f aca="true" t="shared" si="1" ref="AA2:AA39">SUM(I2,K2,M2,O2,Q2,S2,U2,W2,Y2)</f>
        <v>299.95270973233704</v>
      </c>
    </row>
    <row r="3" spans="1:27" s="22" customFormat="1" ht="15">
      <c r="A3" s="37" t="s">
        <v>7</v>
      </c>
      <c r="B3" s="37" t="s">
        <v>249</v>
      </c>
      <c r="C3" s="37" t="s">
        <v>250</v>
      </c>
      <c r="D3" s="37" t="s">
        <v>254</v>
      </c>
      <c r="E3" s="37" t="s">
        <v>253</v>
      </c>
      <c r="F3" s="37" t="s">
        <v>251</v>
      </c>
      <c r="G3" s="37" t="s">
        <v>252</v>
      </c>
      <c r="H3" s="38"/>
      <c r="I3" s="39"/>
      <c r="J3" s="37"/>
      <c r="K3" s="37"/>
      <c r="L3" s="37"/>
      <c r="M3" s="37"/>
      <c r="N3" s="38">
        <v>0.19311342592592592</v>
      </c>
      <c r="O3" s="39">
        <v>99.97003116758566</v>
      </c>
      <c r="P3" s="39"/>
      <c r="Q3" s="39"/>
      <c r="R3" s="38">
        <v>0.16800925925925925</v>
      </c>
      <c r="S3" s="39">
        <v>74.32461794741799</v>
      </c>
      <c r="T3" s="38"/>
      <c r="U3" s="39"/>
      <c r="V3" s="38"/>
      <c r="W3" s="39"/>
      <c r="X3" s="33">
        <v>0.16064814814814815</v>
      </c>
      <c r="Y3" s="34">
        <v>100</v>
      </c>
      <c r="Z3" s="40">
        <f t="shared" si="0"/>
        <v>3</v>
      </c>
      <c r="AA3" s="41">
        <f t="shared" si="1"/>
        <v>274.29464911500366</v>
      </c>
    </row>
    <row r="4" spans="1:27" s="22" customFormat="1" ht="15">
      <c r="A4" s="37" t="s">
        <v>14</v>
      </c>
      <c r="B4" s="37" t="s">
        <v>367</v>
      </c>
      <c r="C4" s="37" t="s">
        <v>366</v>
      </c>
      <c r="D4" s="37" t="s">
        <v>321</v>
      </c>
      <c r="E4" s="37" t="s">
        <v>398</v>
      </c>
      <c r="F4" s="37" t="s">
        <v>491</v>
      </c>
      <c r="G4" s="37" t="s">
        <v>492</v>
      </c>
      <c r="H4" s="38"/>
      <c r="I4" s="39"/>
      <c r="J4" s="37"/>
      <c r="K4" s="37"/>
      <c r="L4" s="37"/>
      <c r="M4" s="37"/>
      <c r="N4" s="37"/>
      <c r="O4" s="37"/>
      <c r="P4" s="37"/>
      <c r="Q4" s="37"/>
      <c r="R4" s="38">
        <v>0.15980324074074073</v>
      </c>
      <c r="S4" s="39">
        <v>100</v>
      </c>
      <c r="T4" s="38"/>
      <c r="U4" s="39"/>
      <c r="V4" s="38"/>
      <c r="W4" s="39"/>
      <c r="X4" s="33">
        <v>0.1612037037037037</v>
      </c>
      <c r="Y4" s="34">
        <v>98.27089337175791</v>
      </c>
      <c r="Z4" s="40">
        <f t="shared" si="0"/>
        <v>2</v>
      </c>
      <c r="AA4" s="41">
        <f t="shared" si="1"/>
        <v>198.2708933717579</v>
      </c>
    </row>
    <row r="5" spans="1:27" s="22" customFormat="1" ht="15">
      <c r="A5" s="37" t="s">
        <v>19</v>
      </c>
      <c r="B5" s="37" t="s">
        <v>134</v>
      </c>
      <c r="C5" s="37" t="s">
        <v>133</v>
      </c>
      <c r="D5" s="37" t="s">
        <v>136</v>
      </c>
      <c r="E5" s="37" t="s">
        <v>135</v>
      </c>
      <c r="F5" s="37" t="s">
        <v>67</v>
      </c>
      <c r="G5" s="37" t="s">
        <v>68</v>
      </c>
      <c r="H5" s="38">
        <v>0.1291087962962963</v>
      </c>
      <c r="I5" s="39">
        <v>72.4770642201835</v>
      </c>
      <c r="J5" s="38">
        <v>0.20530092592592594</v>
      </c>
      <c r="K5" s="39">
        <v>99.12463997289203</v>
      </c>
      <c r="L5" s="38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40">
        <f t="shared" si="0"/>
        <v>2</v>
      </c>
      <c r="AA5" s="41">
        <f t="shared" si="1"/>
        <v>171.60170419307553</v>
      </c>
    </row>
    <row r="6" spans="1:27" s="22" customFormat="1" ht="15">
      <c r="A6" s="37" t="s">
        <v>26</v>
      </c>
      <c r="B6" s="37" t="s">
        <v>34</v>
      </c>
      <c r="C6" s="37" t="s">
        <v>427</v>
      </c>
      <c r="D6" s="37" t="s">
        <v>494</v>
      </c>
      <c r="E6" s="37" t="s">
        <v>493</v>
      </c>
      <c r="F6" s="37" t="s">
        <v>35</v>
      </c>
      <c r="G6" s="37" t="s">
        <v>37</v>
      </c>
      <c r="H6" s="38"/>
      <c r="I6" s="39"/>
      <c r="J6" s="37"/>
      <c r="K6" s="37"/>
      <c r="L6" s="37"/>
      <c r="M6" s="37"/>
      <c r="N6" s="37"/>
      <c r="O6" s="37"/>
      <c r="P6" s="37"/>
      <c r="Q6" s="37"/>
      <c r="R6" s="38">
        <v>0.1849537037037037</v>
      </c>
      <c r="S6" s="39">
        <v>21.30803215760119</v>
      </c>
      <c r="T6" s="38"/>
      <c r="U6" s="39"/>
      <c r="V6" s="38">
        <v>0.19335648148148146</v>
      </c>
      <c r="W6" s="39">
        <v>94.1254844961241</v>
      </c>
      <c r="X6" s="38"/>
      <c r="Y6" s="39"/>
      <c r="Z6" s="40">
        <f t="shared" si="0"/>
        <v>2</v>
      </c>
      <c r="AA6" s="41">
        <f t="shared" si="1"/>
        <v>115.43351665372529</v>
      </c>
    </row>
    <row r="7" spans="1:27" s="22" customFormat="1" ht="15">
      <c r="A7" s="37" t="s">
        <v>33</v>
      </c>
      <c r="B7" s="37" t="s">
        <v>166</v>
      </c>
      <c r="C7" s="37" t="s">
        <v>164</v>
      </c>
      <c r="D7" s="37" t="s">
        <v>169</v>
      </c>
      <c r="E7" s="37" t="s">
        <v>168</v>
      </c>
      <c r="F7" s="37" t="s">
        <v>165</v>
      </c>
      <c r="G7" s="37" t="s">
        <v>167</v>
      </c>
      <c r="H7" s="38">
        <v>0.14310185185185184</v>
      </c>
      <c r="I7" s="39">
        <v>15.303130615719311</v>
      </c>
      <c r="J7" s="38">
        <v>0.2050462962962963</v>
      </c>
      <c r="K7" s="39">
        <v>99.74586321793637</v>
      </c>
      <c r="L7" s="38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40">
        <f t="shared" si="0"/>
        <v>2</v>
      </c>
      <c r="AA7" s="41">
        <f t="shared" si="1"/>
        <v>115.04899383365569</v>
      </c>
    </row>
    <row r="8" spans="1:27" s="22" customFormat="1" ht="15">
      <c r="A8" s="37" t="s">
        <v>40</v>
      </c>
      <c r="B8" s="37" t="s">
        <v>20</v>
      </c>
      <c r="C8" s="37" t="s">
        <v>22</v>
      </c>
      <c r="D8" s="37" t="s">
        <v>25</v>
      </c>
      <c r="E8" s="37" t="s">
        <v>24</v>
      </c>
      <c r="F8" s="37" t="s">
        <v>21</v>
      </c>
      <c r="G8" s="37" t="s">
        <v>23</v>
      </c>
      <c r="H8" s="38"/>
      <c r="I8" s="39"/>
      <c r="J8" s="37"/>
      <c r="K8" s="37"/>
      <c r="L8" s="37"/>
      <c r="M8" s="37"/>
      <c r="N8" s="37"/>
      <c r="O8" s="37"/>
      <c r="P8" s="37"/>
      <c r="Q8" s="37"/>
      <c r="R8" s="38">
        <v>0.18810185185185188</v>
      </c>
      <c r="S8" s="39">
        <v>11.457956109219836</v>
      </c>
      <c r="T8" s="38">
        <v>0.15118055555555557</v>
      </c>
      <c r="U8" s="39">
        <v>100</v>
      </c>
      <c r="V8" s="38"/>
      <c r="W8" s="39"/>
      <c r="X8" s="38"/>
      <c r="Y8" s="39"/>
      <c r="Z8" s="40">
        <f t="shared" si="0"/>
        <v>2</v>
      </c>
      <c r="AA8" s="41">
        <f t="shared" si="1"/>
        <v>111.45795610921984</v>
      </c>
    </row>
    <row r="9" spans="1:27" s="22" customFormat="1" ht="15">
      <c r="A9" s="37" t="s">
        <v>47</v>
      </c>
      <c r="B9" s="37" t="s">
        <v>61</v>
      </c>
      <c r="C9" s="37" t="s">
        <v>296</v>
      </c>
      <c r="D9" s="37" t="s">
        <v>65</v>
      </c>
      <c r="E9" s="37" t="s">
        <v>63</v>
      </c>
      <c r="F9" s="37" t="s">
        <v>42</v>
      </c>
      <c r="G9" s="37" t="s">
        <v>44</v>
      </c>
      <c r="H9" s="38"/>
      <c r="I9" s="39"/>
      <c r="J9" s="38">
        <v>0.2049537037037037</v>
      </c>
      <c r="K9" s="39">
        <v>99.97176257977073</v>
      </c>
      <c r="L9" s="38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3">
        <v>0.19248842592592594</v>
      </c>
      <c r="Y9" s="34">
        <v>0.9005763688760595</v>
      </c>
      <c r="Z9" s="40">
        <f t="shared" si="0"/>
        <v>2</v>
      </c>
      <c r="AA9" s="41">
        <f t="shared" si="1"/>
        <v>100.87233894864679</v>
      </c>
    </row>
    <row r="10" spans="1:27" s="22" customFormat="1" ht="15">
      <c r="A10" s="37" t="s">
        <v>54</v>
      </c>
      <c r="B10" s="37" t="s">
        <v>173</v>
      </c>
      <c r="C10" s="37" t="s">
        <v>171</v>
      </c>
      <c r="D10" s="37" t="s">
        <v>386</v>
      </c>
      <c r="E10" s="37" t="s">
        <v>175</v>
      </c>
      <c r="F10" s="37" t="s">
        <v>172</v>
      </c>
      <c r="G10" s="37" t="s">
        <v>174</v>
      </c>
      <c r="H10" s="38">
        <v>0.15387731481481481</v>
      </c>
      <c r="I10" s="39">
        <v>0</v>
      </c>
      <c r="J10" s="37"/>
      <c r="K10" s="37"/>
      <c r="L10" s="38">
        <v>0.20048611111111111</v>
      </c>
      <c r="M10" s="39">
        <v>82.80186313149404</v>
      </c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40">
        <f t="shared" si="0"/>
        <v>2</v>
      </c>
      <c r="AA10" s="41">
        <f t="shared" si="1"/>
        <v>82.80186313149404</v>
      </c>
    </row>
    <row r="11" spans="1:27" s="22" customFormat="1" ht="15">
      <c r="A11" s="37" t="s">
        <v>163</v>
      </c>
      <c r="B11" s="37" t="s">
        <v>305</v>
      </c>
      <c r="C11" s="37" t="s">
        <v>304</v>
      </c>
      <c r="D11" s="37" t="s">
        <v>300</v>
      </c>
      <c r="E11" s="37" t="s">
        <v>301</v>
      </c>
      <c r="F11" s="37" t="s">
        <v>303</v>
      </c>
      <c r="G11" s="37" t="s">
        <v>302</v>
      </c>
      <c r="H11" s="38"/>
      <c r="I11" s="39"/>
      <c r="J11" s="38">
        <v>0.23693287037037036</v>
      </c>
      <c r="K11" s="39">
        <v>21.951770486248392</v>
      </c>
      <c r="L11" s="38"/>
      <c r="M11" s="39"/>
      <c r="N11" s="38">
        <v>0.27273148148148146</v>
      </c>
      <c r="O11" s="39">
        <v>0</v>
      </c>
      <c r="P11" s="39"/>
      <c r="Q11" s="39"/>
      <c r="R11" s="39"/>
      <c r="S11" s="39"/>
      <c r="T11" s="38">
        <v>0.2220486111111111</v>
      </c>
      <c r="U11" s="39">
        <v>0</v>
      </c>
      <c r="V11" s="38"/>
      <c r="W11" s="39"/>
      <c r="X11" s="38"/>
      <c r="Y11" s="39"/>
      <c r="Z11" s="40">
        <f t="shared" si="0"/>
        <v>3</v>
      </c>
      <c r="AA11" s="41">
        <f t="shared" si="1"/>
        <v>21.951770486248392</v>
      </c>
    </row>
    <row r="12" spans="1:27" s="22" customFormat="1" ht="15">
      <c r="A12" s="37" t="s">
        <v>170</v>
      </c>
      <c r="B12" s="37" t="s">
        <v>281</v>
      </c>
      <c r="C12" s="37" t="s">
        <v>279</v>
      </c>
      <c r="D12" s="37" t="s">
        <v>433</v>
      </c>
      <c r="E12" s="37" t="s">
        <v>432</v>
      </c>
      <c r="F12" s="37" t="s">
        <v>67</v>
      </c>
      <c r="G12" s="37" t="s">
        <v>68</v>
      </c>
      <c r="H12" s="38"/>
      <c r="I12" s="39"/>
      <c r="J12" s="37"/>
      <c r="K12" s="37"/>
      <c r="L12" s="37"/>
      <c r="M12" s="37"/>
      <c r="N12" s="37"/>
      <c r="O12" s="37"/>
      <c r="P12" s="37"/>
      <c r="Q12" s="37"/>
      <c r="R12" s="38">
        <v>0.19289351851851852</v>
      </c>
      <c r="S12" s="39">
        <v>0</v>
      </c>
      <c r="T12" s="38">
        <v>0.19177083333333333</v>
      </c>
      <c r="U12" s="39">
        <v>0</v>
      </c>
      <c r="V12" s="38"/>
      <c r="W12" s="39"/>
      <c r="X12" s="33">
        <v>0.1925</v>
      </c>
      <c r="Y12" s="34">
        <v>0.8645533141210393</v>
      </c>
      <c r="Z12" s="40">
        <f t="shared" si="0"/>
        <v>3</v>
      </c>
      <c r="AA12" s="41">
        <f t="shared" si="1"/>
        <v>0.8645533141210393</v>
      </c>
    </row>
    <row r="13" spans="1:27" s="22" customFormat="1" ht="15">
      <c r="A13" s="37" t="s">
        <v>560</v>
      </c>
      <c r="B13" s="37" t="s">
        <v>48</v>
      </c>
      <c r="C13" s="37" t="s">
        <v>50</v>
      </c>
      <c r="D13" s="37" t="s">
        <v>53</v>
      </c>
      <c r="E13" s="37" t="s">
        <v>52</v>
      </c>
      <c r="F13" s="37" t="s">
        <v>49</v>
      </c>
      <c r="G13" s="37" t="s">
        <v>51</v>
      </c>
      <c r="H13" s="38"/>
      <c r="I13" s="39"/>
      <c r="J13" s="37"/>
      <c r="K13" s="37"/>
      <c r="L13" s="37"/>
      <c r="M13" s="37"/>
      <c r="N13" s="38">
        <v>0.24784722222222222</v>
      </c>
      <c r="O13" s="39">
        <v>0</v>
      </c>
      <c r="P13" s="39"/>
      <c r="Q13" s="39"/>
      <c r="R13" s="39"/>
      <c r="S13" s="39"/>
      <c r="T13" s="38">
        <v>0.21028935185185185</v>
      </c>
      <c r="U13" s="39">
        <v>0</v>
      </c>
      <c r="V13" s="38"/>
      <c r="W13" s="39"/>
      <c r="X13" s="33">
        <v>0.21266203703703704</v>
      </c>
      <c r="Y13" s="34">
        <v>0</v>
      </c>
      <c r="Z13" s="40">
        <f t="shared" si="0"/>
        <v>3</v>
      </c>
      <c r="AA13" s="41">
        <f t="shared" si="1"/>
        <v>0</v>
      </c>
    </row>
    <row r="14" spans="2:27" s="22" customFormat="1" ht="15">
      <c r="B14" s="22" t="s">
        <v>130</v>
      </c>
      <c r="C14" s="22" t="s">
        <v>117</v>
      </c>
      <c r="D14" s="22" t="s">
        <v>121</v>
      </c>
      <c r="E14" s="22" t="s">
        <v>120</v>
      </c>
      <c r="F14" s="22" t="s">
        <v>118</v>
      </c>
      <c r="G14" s="22" t="s">
        <v>119</v>
      </c>
      <c r="H14" s="23">
        <v>0.12237268518518518</v>
      </c>
      <c r="I14" s="24">
        <v>100</v>
      </c>
      <c r="Z14" s="20">
        <f t="shared" si="0"/>
        <v>1</v>
      </c>
      <c r="AA14" s="25">
        <f t="shared" si="1"/>
        <v>100</v>
      </c>
    </row>
    <row r="15" spans="2:27" s="22" customFormat="1" ht="15">
      <c r="B15" s="22" t="s">
        <v>388</v>
      </c>
      <c r="C15" s="22" t="s">
        <v>227</v>
      </c>
      <c r="D15" s="22" t="s">
        <v>483</v>
      </c>
      <c r="E15" s="22" t="s">
        <v>482</v>
      </c>
      <c r="F15" s="22" t="s">
        <v>228</v>
      </c>
      <c r="G15" s="22" t="s">
        <v>526</v>
      </c>
      <c r="H15" s="23"/>
      <c r="I15" s="24"/>
      <c r="T15" s="23">
        <v>0.15266203703703704</v>
      </c>
      <c r="U15" s="24">
        <v>95.10029092022664</v>
      </c>
      <c r="V15" s="23"/>
      <c r="W15" s="24"/>
      <c r="X15" s="23"/>
      <c r="Y15" s="24"/>
      <c r="Z15" s="20">
        <f t="shared" si="0"/>
        <v>1</v>
      </c>
      <c r="AA15" s="25">
        <f t="shared" si="1"/>
        <v>95.10029092022664</v>
      </c>
    </row>
    <row r="16" spans="2:27" s="22" customFormat="1" ht="15">
      <c r="B16" s="22" t="s">
        <v>324</v>
      </c>
      <c r="C16" s="22" t="s">
        <v>323</v>
      </c>
      <c r="D16" s="22" t="s">
        <v>325</v>
      </c>
      <c r="E16" s="22" t="s">
        <v>326</v>
      </c>
      <c r="F16" s="22" t="s">
        <v>73</v>
      </c>
      <c r="G16" s="22" t="s">
        <v>74</v>
      </c>
      <c r="H16" s="23"/>
      <c r="I16" s="24"/>
      <c r="R16" s="23">
        <v>0.17390046296296294</v>
      </c>
      <c r="S16" s="24">
        <v>55.89193887158693</v>
      </c>
      <c r="T16" s="23"/>
      <c r="U16" s="24"/>
      <c r="V16" s="23"/>
      <c r="W16" s="24"/>
      <c r="X16" s="23"/>
      <c r="Y16" s="24"/>
      <c r="Z16" s="20">
        <f t="shared" si="0"/>
        <v>1</v>
      </c>
      <c r="AA16" s="25">
        <f t="shared" si="1"/>
        <v>55.89193887158693</v>
      </c>
    </row>
    <row r="17" spans="2:27" s="22" customFormat="1" ht="15">
      <c r="B17" s="22" t="s">
        <v>273</v>
      </c>
      <c r="C17" s="22" t="s">
        <v>271</v>
      </c>
      <c r="D17" s="22" t="s">
        <v>268</v>
      </c>
      <c r="E17" s="22" t="s">
        <v>267</v>
      </c>
      <c r="F17" s="22" t="s">
        <v>270</v>
      </c>
      <c r="G17" s="22" t="s">
        <v>269</v>
      </c>
      <c r="H17" s="23"/>
      <c r="I17" s="24"/>
      <c r="P17" s="23">
        <v>0.18887731481481482</v>
      </c>
      <c r="Q17" s="24">
        <v>66.45524095991624</v>
      </c>
      <c r="R17" s="24"/>
      <c r="S17" s="24"/>
      <c r="T17" s="24"/>
      <c r="U17" s="24"/>
      <c r="V17" s="24"/>
      <c r="W17" s="24"/>
      <c r="X17" s="24"/>
      <c r="Y17" s="24"/>
      <c r="Z17" s="20">
        <f t="shared" si="0"/>
        <v>1</v>
      </c>
      <c r="AA17" s="25">
        <f t="shared" si="1"/>
        <v>66.45524095991624</v>
      </c>
    </row>
    <row r="18" spans="2:27" s="22" customFormat="1" ht="15">
      <c r="B18" s="22" t="s">
        <v>342</v>
      </c>
      <c r="C18" s="22" t="s">
        <v>341</v>
      </c>
      <c r="D18" s="22" t="s">
        <v>344</v>
      </c>
      <c r="E18" s="22" t="s">
        <v>345</v>
      </c>
      <c r="F18" s="22" t="s">
        <v>336</v>
      </c>
      <c r="G18" s="22" t="s">
        <v>335</v>
      </c>
      <c r="H18" s="23"/>
      <c r="I18" s="24"/>
      <c r="P18" s="23">
        <v>0.1770023148148148</v>
      </c>
      <c r="Q18" s="24">
        <v>100</v>
      </c>
      <c r="R18" s="24"/>
      <c r="S18" s="24"/>
      <c r="T18" s="24"/>
      <c r="U18" s="24"/>
      <c r="V18" s="24"/>
      <c r="W18" s="24"/>
      <c r="X18" s="24"/>
      <c r="Y18" s="24"/>
      <c r="Z18" s="20">
        <f t="shared" si="0"/>
        <v>1</v>
      </c>
      <c r="AA18" s="25">
        <f t="shared" si="1"/>
        <v>100</v>
      </c>
    </row>
    <row r="19" spans="2:27" s="22" customFormat="1" ht="15">
      <c r="B19" s="22" t="s">
        <v>89</v>
      </c>
      <c r="C19" s="22" t="s">
        <v>92</v>
      </c>
      <c r="D19" s="22" t="s">
        <v>487</v>
      </c>
      <c r="E19" s="22" t="s">
        <v>486</v>
      </c>
      <c r="F19" s="22" t="s">
        <v>91</v>
      </c>
      <c r="G19" s="22" t="s">
        <v>274</v>
      </c>
      <c r="H19" s="23"/>
      <c r="I19" s="24"/>
      <c r="P19" s="23">
        <v>0.1770138888888889</v>
      </c>
      <c r="Q19" s="24">
        <v>99.96730530307978</v>
      </c>
      <c r="R19" s="24"/>
      <c r="S19" s="24"/>
      <c r="T19" s="24"/>
      <c r="U19" s="24"/>
      <c r="V19" s="24"/>
      <c r="W19" s="24"/>
      <c r="X19" s="24"/>
      <c r="Y19" s="24"/>
      <c r="Z19" s="20">
        <f t="shared" si="0"/>
        <v>1</v>
      </c>
      <c r="AA19" s="25">
        <f t="shared" si="1"/>
        <v>99.96730530307978</v>
      </c>
    </row>
    <row r="20" spans="2:27" s="22" customFormat="1" ht="15">
      <c r="B20" s="22" t="s">
        <v>159</v>
      </c>
      <c r="C20" s="22" t="s">
        <v>157</v>
      </c>
      <c r="D20" s="22" t="s">
        <v>162</v>
      </c>
      <c r="E20" s="22" t="s">
        <v>161</v>
      </c>
      <c r="F20" s="22" t="s">
        <v>158</v>
      </c>
      <c r="G20" s="22" t="s">
        <v>160</v>
      </c>
      <c r="H20" s="23">
        <v>0.14309027777777777</v>
      </c>
      <c r="I20" s="24">
        <v>15.3504208833822</v>
      </c>
      <c r="Z20" s="20">
        <f t="shared" si="0"/>
        <v>1</v>
      </c>
      <c r="AA20" s="25">
        <f t="shared" si="1"/>
        <v>15.3504208833822</v>
      </c>
    </row>
    <row r="21" spans="2:27" s="22" customFormat="1" ht="15">
      <c r="B21" s="22" t="s">
        <v>144</v>
      </c>
      <c r="C21" s="22" t="s">
        <v>143</v>
      </c>
      <c r="D21" s="22" t="s">
        <v>146</v>
      </c>
      <c r="E21" s="22" t="s">
        <v>145</v>
      </c>
      <c r="F21" s="22" t="s">
        <v>73</v>
      </c>
      <c r="G21" s="22" t="s">
        <v>74</v>
      </c>
      <c r="H21" s="23">
        <v>0.13924768518518518</v>
      </c>
      <c r="I21" s="24">
        <v>31.050789747469963</v>
      </c>
      <c r="Z21" s="20">
        <f t="shared" si="0"/>
        <v>1</v>
      </c>
      <c r="AA21" s="25">
        <f t="shared" si="1"/>
        <v>31.050789747469963</v>
      </c>
    </row>
    <row r="22" spans="2:27" s="22" customFormat="1" ht="15">
      <c r="B22" s="22" t="s">
        <v>101</v>
      </c>
      <c r="C22" s="22" t="s">
        <v>361</v>
      </c>
      <c r="D22" s="22" t="s">
        <v>363</v>
      </c>
      <c r="E22" s="22" t="s">
        <v>364</v>
      </c>
      <c r="F22" s="22" t="s">
        <v>42</v>
      </c>
      <c r="G22" s="22" t="s">
        <v>44</v>
      </c>
      <c r="H22" s="23"/>
      <c r="I22" s="24"/>
      <c r="R22" s="23">
        <v>0.1849652777777778</v>
      </c>
      <c r="S22" s="24">
        <v>21.271818642717363</v>
      </c>
      <c r="T22" s="23"/>
      <c r="U22" s="24"/>
      <c r="V22" s="23"/>
      <c r="W22" s="24"/>
      <c r="X22" s="23"/>
      <c r="Y22" s="24"/>
      <c r="Z22" s="20">
        <f t="shared" si="0"/>
        <v>1</v>
      </c>
      <c r="AA22" s="25">
        <f t="shared" si="1"/>
        <v>21.271818642717363</v>
      </c>
    </row>
    <row r="23" spans="2:27" s="22" customFormat="1" ht="15">
      <c r="B23" s="22" t="s">
        <v>139</v>
      </c>
      <c r="C23" s="22" t="s">
        <v>137</v>
      </c>
      <c r="D23" s="22" t="s">
        <v>142</v>
      </c>
      <c r="E23" s="22" t="s">
        <v>141</v>
      </c>
      <c r="F23" s="22" t="s">
        <v>138</v>
      </c>
      <c r="G23" s="22" t="s">
        <v>140</v>
      </c>
      <c r="H23" s="23">
        <v>0.13282407407407407</v>
      </c>
      <c r="I23" s="24">
        <v>57.2968883003878</v>
      </c>
      <c r="Z23" s="20">
        <f t="shared" si="0"/>
        <v>1</v>
      </c>
      <c r="AA23" s="25">
        <f t="shared" si="1"/>
        <v>57.2968883003878</v>
      </c>
    </row>
    <row r="24" spans="2:27" s="22" customFormat="1" ht="15">
      <c r="B24" s="22" t="s">
        <v>184</v>
      </c>
      <c r="C24" s="22" t="s">
        <v>181</v>
      </c>
      <c r="D24" s="22" t="s">
        <v>376</v>
      </c>
      <c r="E24" s="22" t="s">
        <v>377</v>
      </c>
      <c r="F24" s="22" t="s">
        <v>35</v>
      </c>
      <c r="G24" s="22" t="s">
        <v>37</v>
      </c>
      <c r="H24" s="23"/>
      <c r="I24" s="24"/>
      <c r="L24" s="23">
        <v>0.19381944444444443</v>
      </c>
      <c r="M24" s="24">
        <v>100</v>
      </c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0">
        <f t="shared" si="0"/>
        <v>1</v>
      </c>
      <c r="AA24" s="25">
        <f t="shared" si="1"/>
        <v>100</v>
      </c>
    </row>
    <row r="25" spans="2:27" s="22" customFormat="1" ht="15">
      <c r="B25" s="22" t="s">
        <v>134</v>
      </c>
      <c r="C25" s="22" t="s">
        <v>133</v>
      </c>
      <c r="D25" s="22" t="s">
        <v>136</v>
      </c>
      <c r="E25" s="22" t="s">
        <v>135</v>
      </c>
      <c r="F25" s="22" t="s">
        <v>67</v>
      </c>
      <c r="G25" s="22" t="s">
        <v>68</v>
      </c>
      <c r="H25" s="23"/>
      <c r="I25" s="24"/>
      <c r="R25" s="23">
        <v>0.19467592592592595</v>
      </c>
      <c r="S25" s="24">
        <v>0</v>
      </c>
      <c r="T25" s="23"/>
      <c r="U25" s="24"/>
      <c r="V25" s="23"/>
      <c r="W25" s="24"/>
      <c r="X25" s="23"/>
      <c r="Y25" s="24"/>
      <c r="Z25" s="20">
        <f t="shared" si="0"/>
        <v>1</v>
      </c>
      <c r="AA25" s="25">
        <f t="shared" si="1"/>
        <v>0</v>
      </c>
    </row>
    <row r="26" spans="2:27" s="22" customFormat="1" ht="15">
      <c r="B26" s="22" t="s">
        <v>8</v>
      </c>
      <c r="C26" s="22" t="s">
        <v>411</v>
      </c>
      <c r="D26" s="22" t="s">
        <v>277</v>
      </c>
      <c r="E26" s="22" t="s">
        <v>278</v>
      </c>
      <c r="F26" s="22" t="s">
        <v>178</v>
      </c>
      <c r="G26" s="22" t="s">
        <v>179</v>
      </c>
      <c r="H26" s="23"/>
      <c r="I26" s="24"/>
      <c r="R26" s="23">
        <v>0.1929050925925926</v>
      </c>
      <c r="S26" s="24">
        <v>0</v>
      </c>
      <c r="T26" s="23"/>
      <c r="U26" s="24"/>
      <c r="V26" s="23"/>
      <c r="W26" s="24"/>
      <c r="X26" s="23"/>
      <c r="Y26" s="24"/>
      <c r="Z26" s="20">
        <f t="shared" si="0"/>
        <v>1</v>
      </c>
      <c r="AA26" s="25">
        <f t="shared" si="1"/>
        <v>0</v>
      </c>
    </row>
    <row r="27" spans="2:27" s="22" customFormat="1" ht="15">
      <c r="B27" s="22" t="s">
        <v>350</v>
      </c>
      <c r="C27" s="22" t="s">
        <v>431</v>
      </c>
      <c r="D27" s="22" t="s">
        <v>351</v>
      </c>
      <c r="E27" s="22" t="s">
        <v>352</v>
      </c>
      <c r="F27" s="22" t="s">
        <v>347</v>
      </c>
      <c r="G27" s="22" t="s">
        <v>346</v>
      </c>
      <c r="H27" s="23"/>
      <c r="I27" s="24"/>
      <c r="R27" s="23">
        <v>0.18769675925925924</v>
      </c>
      <c r="S27" s="24">
        <v>12.725429130151397</v>
      </c>
      <c r="T27" s="23"/>
      <c r="U27" s="24"/>
      <c r="V27" s="23"/>
      <c r="W27" s="24"/>
      <c r="X27" s="23"/>
      <c r="Y27" s="24"/>
      <c r="Z27" s="20">
        <f t="shared" si="0"/>
        <v>1</v>
      </c>
      <c r="AA27" s="25">
        <f t="shared" si="1"/>
        <v>12.725429130151397</v>
      </c>
    </row>
    <row r="28" spans="2:27" s="22" customFormat="1" ht="15">
      <c r="B28" s="22" t="s">
        <v>405</v>
      </c>
      <c r="C28" s="22" t="s">
        <v>215</v>
      </c>
      <c r="D28" s="22" t="s">
        <v>220</v>
      </c>
      <c r="E28" s="22" t="s">
        <v>218</v>
      </c>
      <c r="F28" s="22" t="s">
        <v>216</v>
      </c>
      <c r="G28" s="22" t="s">
        <v>217</v>
      </c>
      <c r="H28" s="23"/>
      <c r="I28" s="24"/>
      <c r="P28" s="23">
        <v>0.2201736111111111</v>
      </c>
      <c r="Q28" s="24">
        <v>0</v>
      </c>
      <c r="R28" s="24"/>
      <c r="S28" s="24"/>
      <c r="T28" s="24"/>
      <c r="U28" s="24"/>
      <c r="V28" s="24"/>
      <c r="W28" s="24"/>
      <c r="X28" s="24"/>
      <c r="Y28" s="24"/>
      <c r="Z28" s="20">
        <f t="shared" si="0"/>
        <v>1</v>
      </c>
      <c r="AA28" s="25">
        <f t="shared" si="1"/>
        <v>0</v>
      </c>
    </row>
    <row r="29" spans="2:27" s="22" customFormat="1" ht="15">
      <c r="B29" s="22" t="s">
        <v>27</v>
      </c>
      <c r="C29" s="22" t="s">
        <v>384</v>
      </c>
      <c r="D29" s="22" t="s">
        <v>32</v>
      </c>
      <c r="E29" s="22" t="s">
        <v>31</v>
      </c>
      <c r="F29" s="22" t="s">
        <v>28</v>
      </c>
      <c r="G29" s="22" t="s">
        <v>30</v>
      </c>
      <c r="H29" s="23"/>
      <c r="I29" s="24"/>
      <c r="L29" s="23">
        <v>0.2003125</v>
      </c>
      <c r="M29" s="24">
        <v>83.24973127911139</v>
      </c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0">
        <f t="shared" si="0"/>
        <v>1</v>
      </c>
      <c r="AA29" s="25">
        <f t="shared" si="1"/>
        <v>83.24973127911139</v>
      </c>
    </row>
    <row r="30" spans="2:27" s="22" customFormat="1" ht="15">
      <c r="B30" s="22" t="s">
        <v>381</v>
      </c>
      <c r="C30" s="22" t="s">
        <v>429</v>
      </c>
      <c r="D30" s="22" t="s">
        <v>382</v>
      </c>
      <c r="E30" s="22" t="s">
        <v>383</v>
      </c>
      <c r="F30" s="22" t="s">
        <v>379</v>
      </c>
      <c r="G30" s="22" t="s">
        <v>378</v>
      </c>
      <c r="H30" s="23"/>
      <c r="I30" s="24"/>
      <c r="L30" s="23">
        <v>0.2002199074074074</v>
      </c>
      <c r="M30" s="24">
        <v>83.48859429117404</v>
      </c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0">
        <f t="shared" si="0"/>
        <v>1</v>
      </c>
      <c r="AA30" s="25">
        <f t="shared" si="1"/>
        <v>83.48859429117404</v>
      </c>
    </row>
    <row r="31" spans="2:27" s="22" customFormat="1" ht="15">
      <c r="B31" s="22" t="s">
        <v>406</v>
      </c>
      <c r="C31" s="22" t="s">
        <v>407</v>
      </c>
      <c r="D31" s="22" t="s">
        <v>246</v>
      </c>
      <c r="E31" s="22" t="s">
        <v>245</v>
      </c>
      <c r="F31" s="22" t="s">
        <v>178</v>
      </c>
      <c r="G31" s="22" t="s">
        <v>179</v>
      </c>
      <c r="H31" s="23"/>
      <c r="I31" s="24"/>
      <c r="R31" s="23">
        <v>0.19008101851851852</v>
      </c>
      <c r="S31" s="24">
        <v>5.265445064097875</v>
      </c>
      <c r="T31" s="23"/>
      <c r="U31" s="24"/>
      <c r="V31" s="23"/>
      <c r="W31" s="24"/>
      <c r="X31" s="23"/>
      <c r="Y31" s="24"/>
      <c r="Z31" s="20">
        <f t="shared" si="0"/>
        <v>1</v>
      </c>
      <c r="AA31" s="25">
        <f t="shared" si="1"/>
        <v>5.265445064097875</v>
      </c>
    </row>
    <row r="32" spans="2:27" s="22" customFormat="1" ht="15">
      <c r="B32" s="22" t="s">
        <v>149</v>
      </c>
      <c r="C32" s="22" t="s">
        <v>147</v>
      </c>
      <c r="D32" s="22" t="s">
        <v>152</v>
      </c>
      <c r="E32" s="22" t="s">
        <v>151</v>
      </c>
      <c r="F32" s="22" t="s">
        <v>148</v>
      </c>
      <c r="G32" s="22" t="s">
        <v>150</v>
      </c>
      <c r="H32" s="23"/>
      <c r="I32" s="24"/>
      <c r="N32" s="23">
        <v>0.13924768518518518</v>
      </c>
      <c r="O32" s="24">
        <v>31.050789747469963</v>
      </c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0">
        <f t="shared" si="0"/>
        <v>1</v>
      </c>
      <c r="AA32" s="25">
        <f t="shared" si="1"/>
        <v>31.050789747469963</v>
      </c>
    </row>
    <row r="33" spans="2:27" ht="15">
      <c r="B33" t="s">
        <v>41</v>
      </c>
      <c r="C33" t="s">
        <v>43</v>
      </c>
      <c r="D33" t="s">
        <v>46</v>
      </c>
      <c r="E33" t="s">
        <v>45</v>
      </c>
      <c r="F33" t="s">
        <v>42</v>
      </c>
      <c r="G33" t="s">
        <v>44</v>
      </c>
      <c r="V33" s="23">
        <v>0.19111111111111112</v>
      </c>
      <c r="W33" s="24">
        <v>100</v>
      </c>
      <c r="X33" s="23"/>
      <c r="Y33" s="24"/>
      <c r="Z33" s="20">
        <f t="shared" si="0"/>
        <v>1</v>
      </c>
      <c r="AA33" s="25">
        <f t="shared" si="1"/>
        <v>100</v>
      </c>
    </row>
    <row r="34" spans="2:27" ht="15">
      <c r="B34" t="s">
        <v>244</v>
      </c>
      <c r="C34" t="s">
        <v>430</v>
      </c>
      <c r="D34" t="s">
        <v>246</v>
      </c>
      <c r="E34" t="s">
        <v>245</v>
      </c>
      <c r="F34" t="s">
        <v>178</v>
      </c>
      <c r="G34" t="s">
        <v>179</v>
      </c>
      <c r="V34" s="23">
        <v>0.19148148148148147</v>
      </c>
      <c r="W34" s="24">
        <v>99.03100775193802</v>
      </c>
      <c r="X34" s="23"/>
      <c r="Y34" s="24"/>
      <c r="Z34" s="20">
        <f t="shared" si="0"/>
        <v>1</v>
      </c>
      <c r="AA34" s="25">
        <f t="shared" si="1"/>
        <v>99.03100775193802</v>
      </c>
    </row>
    <row r="35" spans="2:27" ht="15">
      <c r="B35" t="s">
        <v>436</v>
      </c>
      <c r="C35" t="s">
        <v>437</v>
      </c>
      <c r="D35" t="s">
        <v>565</v>
      </c>
      <c r="E35" t="s">
        <v>564</v>
      </c>
      <c r="F35" t="s">
        <v>234</v>
      </c>
      <c r="G35" t="s">
        <v>236</v>
      </c>
      <c r="V35" s="23">
        <v>0.19697916666666668</v>
      </c>
      <c r="W35" s="24">
        <v>84.64752906976744</v>
      </c>
      <c r="X35" s="23"/>
      <c r="Y35" s="24"/>
      <c r="Z35" s="20">
        <f t="shared" si="0"/>
        <v>1</v>
      </c>
      <c r="AA35" s="25">
        <f t="shared" si="1"/>
        <v>84.64752906976744</v>
      </c>
    </row>
    <row r="36" spans="2:27" ht="15">
      <c r="B36" t="s">
        <v>468</v>
      </c>
      <c r="C36" t="s">
        <v>469</v>
      </c>
      <c r="D36" t="s">
        <v>567</v>
      </c>
      <c r="E36" t="s">
        <v>566</v>
      </c>
      <c r="F36" t="s">
        <v>234</v>
      </c>
      <c r="G36" t="s">
        <v>236</v>
      </c>
      <c r="V36" s="23">
        <v>0.19768518518518519</v>
      </c>
      <c r="W36" s="24">
        <v>82.80038759689924</v>
      </c>
      <c r="X36" s="23"/>
      <c r="Y36" s="24"/>
      <c r="Z36" s="20">
        <f t="shared" si="0"/>
        <v>1</v>
      </c>
      <c r="AA36" s="25">
        <f t="shared" si="1"/>
        <v>82.80038759689924</v>
      </c>
    </row>
    <row r="37" spans="1:27" ht="15">
      <c r="A37" t="s">
        <v>7</v>
      </c>
      <c r="B37" t="s">
        <v>257</v>
      </c>
      <c r="C37" t="s">
        <v>259</v>
      </c>
      <c r="D37" t="s">
        <v>363</v>
      </c>
      <c r="E37" t="s">
        <v>364</v>
      </c>
      <c r="F37" t="s">
        <v>42</v>
      </c>
      <c r="G37" t="s">
        <v>44</v>
      </c>
      <c r="X37" s="9">
        <v>0.1606712962962963</v>
      </c>
      <c r="Y37" s="5">
        <v>99.92795389048987</v>
      </c>
      <c r="Z37" s="20">
        <f t="shared" si="0"/>
        <v>1</v>
      </c>
      <c r="AA37" s="25">
        <f t="shared" si="1"/>
        <v>99.92795389048987</v>
      </c>
    </row>
    <row r="38" spans="1:27" ht="15">
      <c r="A38" t="s">
        <v>14</v>
      </c>
      <c r="B38" t="s">
        <v>440</v>
      </c>
      <c r="C38" t="s">
        <v>441</v>
      </c>
      <c r="D38" t="s">
        <v>445</v>
      </c>
      <c r="E38" t="s">
        <v>444</v>
      </c>
      <c r="F38" t="s">
        <v>442</v>
      </c>
      <c r="G38" t="s">
        <v>443</v>
      </c>
      <c r="X38" s="9">
        <v>0.16068287037037035</v>
      </c>
      <c r="Y38" s="5">
        <v>99.89193083573494</v>
      </c>
      <c r="Z38" s="20">
        <f t="shared" si="0"/>
        <v>1</v>
      </c>
      <c r="AA38" s="25">
        <f t="shared" si="1"/>
        <v>99.89193083573494</v>
      </c>
    </row>
    <row r="39" spans="1:27" ht="15">
      <c r="A39" t="s">
        <v>26</v>
      </c>
      <c r="B39" t="s">
        <v>342</v>
      </c>
      <c r="C39" t="s">
        <v>341</v>
      </c>
      <c r="D39" t="s">
        <v>339</v>
      </c>
      <c r="E39" t="s">
        <v>340</v>
      </c>
      <c r="F39" t="s">
        <v>336</v>
      </c>
      <c r="G39" t="s">
        <v>335</v>
      </c>
      <c r="X39" s="9">
        <v>0.16122685185185184</v>
      </c>
      <c r="Y39" s="5">
        <v>98.19884726224788</v>
      </c>
      <c r="Z39" s="20">
        <f t="shared" si="0"/>
        <v>1</v>
      </c>
      <c r="AA39" s="25">
        <f t="shared" si="1"/>
        <v>98.19884726224788</v>
      </c>
    </row>
  </sheetData>
  <sheetProtection/>
  <mergeCells count="9">
    <mergeCell ref="X1:Y1"/>
    <mergeCell ref="T1:U1"/>
    <mergeCell ref="V1:W1"/>
    <mergeCell ref="R1:S1"/>
    <mergeCell ref="H1:I1"/>
    <mergeCell ref="J1:K1"/>
    <mergeCell ref="L1:M1"/>
    <mergeCell ref="N1:O1"/>
    <mergeCell ref="P1:Q1"/>
  </mergeCells>
  <printOptions/>
  <pageMargins left="0.75" right="0.75" top="1" bottom="1" header="0.4921259845" footer="0.492125984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W24"/>
  <sheetViews>
    <sheetView tabSelected="1" zoomScale="80" zoomScaleNormal="80" zoomScalePageLayoutView="0" workbookViewId="0" topLeftCell="A1">
      <selection activeCell="A2" sqref="A2:W4"/>
    </sheetView>
  </sheetViews>
  <sheetFormatPr defaultColWidth="9.140625" defaultRowHeight="15"/>
  <cols>
    <col min="1" max="1" width="3.421875" style="0" customWidth="1"/>
    <col min="2" max="2" width="7.7109375" style="0" customWidth="1"/>
    <col min="3" max="3" width="21.7109375" style="0" customWidth="1"/>
    <col min="4" max="4" width="7.7109375" style="0" customWidth="1"/>
    <col min="5" max="5" width="21.7109375" style="0" customWidth="1"/>
    <col min="6" max="6" width="7.7109375" style="0" customWidth="1"/>
    <col min="7" max="7" width="21.7109375" style="0" customWidth="1"/>
    <col min="8" max="8" width="8.7109375" style="9" customWidth="1"/>
    <col min="9" max="9" width="8.7109375" style="5" customWidth="1"/>
    <col min="10" max="21" width="8.7109375" style="0" customWidth="1"/>
  </cols>
  <sheetData>
    <row r="1" spans="8:21" ht="15">
      <c r="H1" s="48" t="s">
        <v>316</v>
      </c>
      <c r="I1" s="48"/>
      <c r="J1" s="48" t="s">
        <v>397</v>
      </c>
      <c r="K1" s="48"/>
      <c r="L1" s="48" t="s">
        <v>488</v>
      </c>
      <c r="M1" s="48"/>
      <c r="N1" s="48" t="s">
        <v>501</v>
      </c>
      <c r="O1" s="48"/>
      <c r="P1" s="48" t="s">
        <v>559</v>
      </c>
      <c r="Q1" s="48"/>
      <c r="R1" s="48" t="s">
        <v>568</v>
      </c>
      <c r="S1" s="48"/>
      <c r="T1" s="48" t="s">
        <v>608</v>
      </c>
      <c r="U1" s="48"/>
    </row>
    <row r="2" spans="1:23" ht="15">
      <c r="A2" s="32" t="s">
        <v>6</v>
      </c>
      <c r="B2" s="32" t="s">
        <v>392</v>
      </c>
      <c r="C2" s="32" t="s">
        <v>157</v>
      </c>
      <c r="D2" s="32" t="s">
        <v>162</v>
      </c>
      <c r="E2" s="32" t="s">
        <v>161</v>
      </c>
      <c r="F2" s="32" t="s">
        <v>158</v>
      </c>
      <c r="G2" s="32" t="s">
        <v>160</v>
      </c>
      <c r="H2" s="33"/>
      <c r="I2" s="34"/>
      <c r="J2" s="33">
        <v>0.2796875</v>
      </c>
      <c r="K2" s="34">
        <v>100</v>
      </c>
      <c r="L2" s="34"/>
      <c r="M2" s="34"/>
      <c r="N2" s="33">
        <v>0.2563888888888889</v>
      </c>
      <c r="O2" s="34">
        <v>71.81688125894135</v>
      </c>
      <c r="P2" s="33"/>
      <c r="Q2" s="34"/>
      <c r="R2" s="33"/>
      <c r="S2" s="34"/>
      <c r="T2" s="33"/>
      <c r="U2" s="34"/>
      <c r="V2" s="40">
        <f aca="true" t="shared" si="0" ref="V2:V24">COUNT(F2:U2)*0.5</f>
        <v>2</v>
      </c>
      <c r="W2" s="41">
        <f aca="true" t="shared" si="1" ref="W2:W24">SUM(I2,K2,M2,O2,Q2,S2,U2)</f>
        <v>171.81688125894135</v>
      </c>
    </row>
    <row r="3" spans="1:23" ht="15">
      <c r="A3" s="32" t="s">
        <v>7</v>
      </c>
      <c r="B3" s="37" t="s">
        <v>101</v>
      </c>
      <c r="C3" s="37" t="s">
        <v>103</v>
      </c>
      <c r="D3" s="37" t="s">
        <v>104</v>
      </c>
      <c r="E3" s="37" t="s">
        <v>102</v>
      </c>
      <c r="F3" s="37" t="s">
        <v>42</v>
      </c>
      <c r="G3" s="37" t="s">
        <v>44</v>
      </c>
      <c r="H3" s="38"/>
      <c r="I3" s="39"/>
      <c r="J3" s="37"/>
      <c r="K3" s="37"/>
      <c r="L3" s="37"/>
      <c r="M3" s="37"/>
      <c r="N3" s="37"/>
      <c r="O3" s="37"/>
      <c r="P3" s="38">
        <v>0.2561111111111111</v>
      </c>
      <c r="Q3" s="39">
        <v>100</v>
      </c>
      <c r="R3" s="38"/>
      <c r="S3" s="39"/>
      <c r="T3" s="33">
        <v>0.20761574074074074</v>
      </c>
      <c r="U3" s="34">
        <v>67.30415157094497</v>
      </c>
      <c r="V3" s="40">
        <f t="shared" si="0"/>
        <v>2</v>
      </c>
      <c r="W3" s="41">
        <f t="shared" si="1"/>
        <v>167.30415157094495</v>
      </c>
    </row>
    <row r="4" spans="1:23" ht="15.75" thickBot="1">
      <c r="A4" s="32" t="s">
        <v>14</v>
      </c>
      <c r="B4" s="42" t="s">
        <v>211</v>
      </c>
      <c r="C4" s="42" t="s">
        <v>209</v>
      </c>
      <c r="D4" s="42" t="s">
        <v>214</v>
      </c>
      <c r="E4" s="42" t="s">
        <v>213</v>
      </c>
      <c r="F4" s="42" t="s">
        <v>210</v>
      </c>
      <c r="G4" s="42" t="s">
        <v>212</v>
      </c>
      <c r="H4" s="43">
        <v>0.2456365740740741</v>
      </c>
      <c r="I4" s="44">
        <v>68.44161699143409</v>
      </c>
      <c r="J4" s="43">
        <v>0.37980324074074073</v>
      </c>
      <c r="K4" s="44">
        <v>0</v>
      </c>
      <c r="L4" s="44"/>
      <c r="M4" s="44"/>
      <c r="N4" s="43">
        <v>0.28203703703703703</v>
      </c>
      <c r="O4" s="44">
        <v>18.97949451597522</v>
      </c>
      <c r="P4" s="43"/>
      <c r="Q4" s="44"/>
      <c r="R4" s="43"/>
      <c r="S4" s="44"/>
      <c r="T4" s="43">
        <v>0.2229398148148148</v>
      </c>
      <c r="U4" s="44">
        <v>27.98598325117304</v>
      </c>
      <c r="V4" s="45">
        <f t="shared" si="0"/>
        <v>4</v>
      </c>
      <c r="W4" s="46">
        <f t="shared" si="1"/>
        <v>115.40709475858235</v>
      </c>
    </row>
    <row r="5" spans="2:23" ht="15">
      <c r="B5" t="s">
        <v>569</v>
      </c>
      <c r="C5" t="s">
        <v>570</v>
      </c>
      <c r="D5" t="s">
        <v>572</v>
      </c>
      <c r="E5" t="s">
        <v>571</v>
      </c>
      <c r="F5" t="s">
        <v>56</v>
      </c>
      <c r="G5" t="s">
        <v>58</v>
      </c>
      <c r="R5" s="9">
        <v>0.28077546296296296</v>
      </c>
      <c r="S5" s="5">
        <v>23.612431096749674</v>
      </c>
      <c r="T5" s="9"/>
      <c r="U5" s="5"/>
      <c r="V5" s="20">
        <f t="shared" si="0"/>
        <v>1</v>
      </c>
      <c r="W5" s="25">
        <f t="shared" si="1"/>
        <v>23.612431096749674</v>
      </c>
    </row>
    <row r="6" spans="2:23" ht="15">
      <c r="B6" t="s">
        <v>573</v>
      </c>
      <c r="C6" t="s">
        <v>574</v>
      </c>
      <c r="D6" t="s">
        <v>576</v>
      </c>
      <c r="E6" t="s">
        <v>575</v>
      </c>
      <c r="F6" t="s">
        <v>56</v>
      </c>
      <c r="G6" t="s">
        <v>58</v>
      </c>
      <c r="R6" s="9">
        <v>0.28078703703703706</v>
      </c>
      <c r="S6" s="5">
        <v>23.588671355255627</v>
      </c>
      <c r="T6" s="9"/>
      <c r="U6" s="5"/>
      <c r="V6" s="20">
        <f t="shared" si="0"/>
        <v>1</v>
      </c>
      <c r="W6" s="25">
        <f t="shared" si="1"/>
        <v>23.588671355255627</v>
      </c>
    </row>
    <row r="7" spans="2:23" ht="15">
      <c r="B7" t="s">
        <v>130</v>
      </c>
      <c r="C7" t="s">
        <v>117</v>
      </c>
      <c r="D7" t="s">
        <v>503</v>
      </c>
      <c r="E7" t="s">
        <v>502</v>
      </c>
      <c r="F7" t="s">
        <v>118</v>
      </c>
      <c r="G7" t="s">
        <v>119</v>
      </c>
      <c r="N7" s="9">
        <v>0.24270833333333333</v>
      </c>
      <c r="O7" s="5">
        <v>100</v>
      </c>
      <c r="P7" s="9"/>
      <c r="Q7" s="5"/>
      <c r="R7" s="9"/>
      <c r="S7" s="5"/>
      <c r="T7" s="9"/>
      <c r="U7" s="5"/>
      <c r="V7" s="20">
        <f t="shared" si="0"/>
        <v>1</v>
      </c>
      <c r="W7" s="25">
        <f t="shared" si="1"/>
        <v>100</v>
      </c>
    </row>
    <row r="8" spans="2:23" ht="15">
      <c r="B8" t="s">
        <v>96</v>
      </c>
      <c r="C8" t="s">
        <v>99</v>
      </c>
      <c r="D8" t="s">
        <v>100</v>
      </c>
      <c r="E8" t="s">
        <v>98</v>
      </c>
      <c r="F8" t="s">
        <v>73</v>
      </c>
      <c r="G8" t="s">
        <v>74</v>
      </c>
      <c r="J8" s="9"/>
      <c r="K8" s="5"/>
      <c r="L8" s="5"/>
      <c r="M8" s="5"/>
      <c r="N8" s="9">
        <v>0.25635416666666666</v>
      </c>
      <c r="O8" s="5">
        <v>71.8884120171674</v>
      </c>
      <c r="P8" s="9"/>
      <c r="Q8" s="5"/>
      <c r="R8" s="9"/>
      <c r="S8" s="5"/>
      <c r="T8" s="9"/>
      <c r="U8" s="5"/>
      <c r="V8" s="20">
        <f t="shared" si="0"/>
        <v>1</v>
      </c>
      <c r="W8" s="25">
        <f t="shared" si="1"/>
        <v>71.8884120171674</v>
      </c>
    </row>
    <row r="9" spans="2:23" ht="15">
      <c r="B9" t="s">
        <v>166</v>
      </c>
      <c r="C9" t="s">
        <v>164</v>
      </c>
      <c r="D9" t="s">
        <v>169</v>
      </c>
      <c r="E9" t="s">
        <v>168</v>
      </c>
      <c r="F9" t="s">
        <v>158</v>
      </c>
      <c r="G9" t="s">
        <v>160</v>
      </c>
      <c r="N9" s="9">
        <v>0.3414814814814815</v>
      </c>
      <c r="O9" s="5">
        <v>0</v>
      </c>
      <c r="P9" s="9"/>
      <c r="Q9" s="5"/>
      <c r="R9" s="9"/>
      <c r="S9" s="5"/>
      <c r="T9" s="9"/>
      <c r="U9" s="5"/>
      <c r="V9" s="20">
        <f t="shared" si="0"/>
        <v>1</v>
      </c>
      <c r="W9" s="25">
        <f t="shared" si="1"/>
        <v>0</v>
      </c>
    </row>
    <row r="10" spans="2:23" ht="15">
      <c r="B10" t="s">
        <v>468</v>
      </c>
      <c r="C10" t="s">
        <v>469</v>
      </c>
      <c r="D10" t="s">
        <v>507</v>
      </c>
      <c r="E10" t="s">
        <v>506</v>
      </c>
      <c r="F10" t="s">
        <v>234</v>
      </c>
      <c r="G10" t="s">
        <v>236</v>
      </c>
      <c r="J10" s="9"/>
      <c r="K10" s="5"/>
      <c r="L10" s="5"/>
      <c r="M10" s="5"/>
      <c r="N10" s="9">
        <v>0.27422453703703703</v>
      </c>
      <c r="O10" s="5">
        <v>35.07391511683359</v>
      </c>
      <c r="P10" s="9"/>
      <c r="Q10" s="5"/>
      <c r="R10" s="9"/>
      <c r="S10" s="5"/>
      <c r="T10" s="9"/>
      <c r="U10" s="5"/>
      <c r="V10" s="20">
        <f t="shared" si="0"/>
        <v>1</v>
      </c>
      <c r="W10" s="25">
        <f t="shared" si="1"/>
        <v>35.07391511683359</v>
      </c>
    </row>
    <row r="11" spans="2:23" ht="15">
      <c r="B11" t="s">
        <v>436</v>
      </c>
      <c r="C11" t="s">
        <v>437</v>
      </c>
      <c r="D11" t="s">
        <v>435</v>
      </c>
      <c r="E11" t="s">
        <v>434</v>
      </c>
      <c r="F11" t="s">
        <v>234</v>
      </c>
      <c r="G11" t="s">
        <v>236</v>
      </c>
      <c r="L11" s="9">
        <v>0.27708333333333335</v>
      </c>
      <c r="M11" s="5">
        <v>100</v>
      </c>
      <c r="N11" s="5"/>
      <c r="O11" s="5"/>
      <c r="P11" s="5"/>
      <c r="Q11" s="5"/>
      <c r="R11" s="5"/>
      <c r="S11" s="5"/>
      <c r="T11" s="5"/>
      <c r="U11" s="5"/>
      <c r="V11" s="20">
        <f t="shared" si="0"/>
        <v>1</v>
      </c>
      <c r="W11" s="25">
        <f t="shared" si="1"/>
        <v>100</v>
      </c>
    </row>
    <row r="12" spans="2:23" ht="15">
      <c r="B12" t="s">
        <v>235</v>
      </c>
      <c r="C12" t="s">
        <v>233</v>
      </c>
      <c r="D12" t="s">
        <v>439</v>
      </c>
      <c r="E12" t="s">
        <v>438</v>
      </c>
      <c r="F12" t="s">
        <v>234</v>
      </c>
      <c r="G12" t="s">
        <v>236</v>
      </c>
      <c r="L12" s="9">
        <v>0.2771064814814815</v>
      </c>
      <c r="M12" s="5">
        <v>99.95822890559735</v>
      </c>
      <c r="N12" s="5"/>
      <c r="O12" s="5"/>
      <c r="P12" s="5"/>
      <c r="Q12" s="5"/>
      <c r="R12" s="5"/>
      <c r="S12" s="5"/>
      <c r="T12" s="5"/>
      <c r="U12" s="5"/>
      <c r="V12" s="20">
        <f t="shared" si="0"/>
        <v>1</v>
      </c>
      <c r="W12" s="25">
        <f t="shared" si="1"/>
        <v>99.95822890559735</v>
      </c>
    </row>
    <row r="13" spans="2:23" ht="15">
      <c r="B13" t="s">
        <v>184</v>
      </c>
      <c r="C13" t="s">
        <v>181</v>
      </c>
      <c r="D13" t="s">
        <v>183</v>
      </c>
      <c r="E13" t="s">
        <v>182</v>
      </c>
      <c r="F13" t="s">
        <v>35</v>
      </c>
      <c r="G13" t="s">
        <v>37</v>
      </c>
      <c r="R13" s="9">
        <v>0.2468287037037037</v>
      </c>
      <c r="S13" s="5">
        <v>93.2997528986885</v>
      </c>
      <c r="T13" s="9"/>
      <c r="U13" s="5"/>
      <c r="V13" s="20">
        <f t="shared" si="0"/>
        <v>1</v>
      </c>
      <c r="W13" s="25">
        <f t="shared" si="1"/>
        <v>93.2997528986885</v>
      </c>
    </row>
    <row r="14" spans="2:23" ht="15">
      <c r="B14" t="s">
        <v>315</v>
      </c>
      <c r="C14" t="s">
        <v>314</v>
      </c>
      <c r="D14" t="s">
        <v>393</v>
      </c>
      <c r="E14" t="s">
        <v>394</v>
      </c>
      <c r="F14" t="s">
        <v>313</v>
      </c>
      <c r="G14" t="s">
        <v>312</v>
      </c>
      <c r="J14" s="9">
        <v>0.2803125</v>
      </c>
      <c r="K14" s="5">
        <v>98.88268156424573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20">
        <f t="shared" si="0"/>
        <v>1</v>
      </c>
      <c r="W14" s="25">
        <f t="shared" si="1"/>
        <v>98.88268156424573</v>
      </c>
    </row>
    <row r="15" spans="2:23" ht="15">
      <c r="B15" t="s">
        <v>462</v>
      </c>
      <c r="C15" t="s">
        <v>463</v>
      </c>
      <c r="D15" t="s">
        <v>505</v>
      </c>
      <c r="E15" t="s">
        <v>504</v>
      </c>
      <c r="F15" t="s">
        <v>67</v>
      </c>
      <c r="G15" t="s">
        <v>68</v>
      </c>
      <c r="J15" s="9"/>
      <c r="K15" s="5"/>
      <c r="L15" s="5"/>
      <c r="M15" s="5"/>
      <c r="N15" s="9">
        <v>0.24271990740740743</v>
      </c>
      <c r="O15" s="5">
        <v>99.97615641392461</v>
      </c>
      <c r="P15" s="9"/>
      <c r="Q15" s="5"/>
      <c r="R15" s="9"/>
      <c r="S15" s="5"/>
      <c r="T15" s="9"/>
      <c r="U15" s="5"/>
      <c r="V15" s="20">
        <f t="shared" si="0"/>
        <v>1</v>
      </c>
      <c r="W15" s="25">
        <f t="shared" si="1"/>
        <v>99.97615641392461</v>
      </c>
    </row>
    <row r="16" spans="2:23" ht="15">
      <c r="B16" t="s">
        <v>295</v>
      </c>
      <c r="C16" t="s">
        <v>122</v>
      </c>
      <c r="D16" t="s">
        <v>390</v>
      </c>
      <c r="E16" t="s">
        <v>391</v>
      </c>
      <c r="F16" t="s">
        <v>67</v>
      </c>
      <c r="G16" t="s">
        <v>68</v>
      </c>
      <c r="P16" s="9">
        <v>0.25805555555555554</v>
      </c>
      <c r="Q16" s="5">
        <v>96.2039045553146</v>
      </c>
      <c r="R16" s="9"/>
      <c r="S16" s="5"/>
      <c r="T16" s="9"/>
      <c r="U16" s="5"/>
      <c r="V16" s="20">
        <f t="shared" si="0"/>
        <v>1</v>
      </c>
      <c r="W16" s="25">
        <f t="shared" si="1"/>
        <v>96.2039045553146</v>
      </c>
    </row>
    <row r="17" spans="2:23" ht="15">
      <c r="B17" t="s">
        <v>295</v>
      </c>
      <c r="C17" t="s">
        <v>122</v>
      </c>
      <c r="D17" t="s">
        <v>124</v>
      </c>
      <c r="E17" t="s">
        <v>123</v>
      </c>
      <c r="F17" t="s">
        <v>67</v>
      </c>
      <c r="G17" t="s">
        <v>68</v>
      </c>
      <c r="R17" s="9">
        <v>0.24356481481481482</v>
      </c>
      <c r="S17" s="5">
        <v>100</v>
      </c>
      <c r="T17" s="9"/>
      <c r="U17" s="5"/>
      <c r="V17" s="20">
        <f t="shared" si="0"/>
        <v>1</v>
      </c>
      <c r="W17" s="25">
        <f t="shared" si="1"/>
        <v>100</v>
      </c>
    </row>
    <row r="18" spans="2:23" ht="15">
      <c r="B18" t="s">
        <v>602</v>
      </c>
      <c r="C18" t="s">
        <v>603</v>
      </c>
      <c r="D18" t="s">
        <v>605</v>
      </c>
      <c r="E18" t="s">
        <v>604</v>
      </c>
      <c r="F18" t="s">
        <v>158</v>
      </c>
      <c r="G18" t="s">
        <v>160</v>
      </c>
      <c r="T18" s="9">
        <v>0.1948726851851852</v>
      </c>
      <c r="U18" s="5">
        <v>100</v>
      </c>
      <c r="V18" s="20">
        <f t="shared" si="0"/>
        <v>1</v>
      </c>
      <c r="W18" s="25">
        <f t="shared" si="1"/>
        <v>100</v>
      </c>
    </row>
    <row r="19" spans="2:23" ht="15">
      <c r="B19" t="s">
        <v>388</v>
      </c>
      <c r="C19" t="s">
        <v>227</v>
      </c>
      <c r="D19" t="s">
        <v>426</v>
      </c>
      <c r="E19" t="s">
        <v>425</v>
      </c>
      <c r="F19" t="s">
        <v>228</v>
      </c>
      <c r="G19" t="s">
        <v>387</v>
      </c>
      <c r="T19" s="9">
        <v>0.2076273148148148</v>
      </c>
      <c r="U19" s="5">
        <v>67.2744550691929</v>
      </c>
      <c r="V19" s="20">
        <f t="shared" si="0"/>
        <v>1</v>
      </c>
      <c r="W19" s="25">
        <f t="shared" si="1"/>
        <v>67.2744550691929</v>
      </c>
    </row>
    <row r="20" spans="2:23" ht="15">
      <c r="B20" t="s">
        <v>223</v>
      </c>
      <c r="C20" t="s">
        <v>221</v>
      </c>
      <c r="D20" t="s">
        <v>226</v>
      </c>
      <c r="E20" t="s">
        <v>225</v>
      </c>
      <c r="F20" t="s">
        <v>222</v>
      </c>
      <c r="G20" t="s">
        <v>224</v>
      </c>
      <c r="T20" s="9">
        <v>0.21321759259259257</v>
      </c>
      <c r="U20" s="5">
        <v>52.931044722931716</v>
      </c>
      <c r="V20" s="20">
        <f t="shared" si="0"/>
        <v>1</v>
      </c>
      <c r="W20" s="25">
        <f t="shared" si="1"/>
        <v>52.931044722931716</v>
      </c>
    </row>
    <row r="21" spans="2:23" ht="15">
      <c r="B21" t="s">
        <v>144</v>
      </c>
      <c r="C21" t="s">
        <v>143</v>
      </c>
      <c r="D21" t="s">
        <v>325</v>
      </c>
      <c r="E21" t="s">
        <v>326</v>
      </c>
      <c r="F21" t="s">
        <v>73</v>
      </c>
      <c r="G21" t="s">
        <v>74</v>
      </c>
      <c r="T21" s="9">
        <v>0.23400462962962965</v>
      </c>
      <c r="U21" s="5">
        <v>0</v>
      </c>
      <c r="V21" s="20">
        <f t="shared" si="0"/>
        <v>1</v>
      </c>
      <c r="W21" s="25">
        <f t="shared" si="1"/>
        <v>0</v>
      </c>
    </row>
    <row r="22" spans="2:23" ht="15">
      <c r="B22" t="s">
        <v>315</v>
      </c>
      <c r="C22" t="s">
        <v>314</v>
      </c>
      <c r="D22" t="s">
        <v>310</v>
      </c>
      <c r="E22" t="s">
        <v>311</v>
      </c>
      <c r="F22" t="s">
        <v>313</v>
      </c>
      <c r="G22" t="s">
        <v>312</v>
      </c>
      <c r="T22" s="9">
        <v>0.23401620370370368</v>
      </c>
      <c r="U22" s="5">
        <v>0</v>
      </c>
      <c r="V22" s="20">
        <f t="shared" si="0"/>
        <v>1</v>
      </c>
      <c r="W22" s="25">
        <f t="shared" si="1"/>
        <v>0</v>
      </c>
    </row>
    <row r="23" spans="2:23" ht="15">
      <c r="B23" t="s">
        <v>20</v>
      </c>
      <c r="C23" t="s">
        <v>22</v>
      </c>
      <c r="D23" t="s">
        <v>25</v>
      </c>
      <c r="E23" t="s">
        <v>24</v>
      </c>
      <c r="F23" t="s">
        <v>21</v>
      </c>
      <c r="G23" t="s">
        <v>23</v>
      </c>
      <c r="T23" s="9">
        <v>0.2522800925925926</v>
      </c>
      <c r="U23" s="5">
        <v>0</v>
      </c>
      <c r="V23" s="20">
        <f t="shared" si="0"/>
        <v>1</v>
      </c>
      <c r="W23" s="25">
        <f t="shared" si="1"/>
        <v>0</v>
      </c>
    </row>
    <row r="24" spans="2:23" ht="15">
      <c r="B24" t="s">
        <v>385</v>
      </c>
      <c r="C24" t="s">
        <v>171</v>
      </c>
      <c r="D24" t="s">
        <v>386</v>
      </c>
      <c r="E24" t="s">
        <v>175</v>
      </c>
      <c r="F24" t="s">
        <v>172</v>
      </c>
      <c r="G24" t="s">
        <v>174</v>
      </c>
      <c r="T24" s="9">
        <v>0.26261574074074073</v>
      </c>
      <c r="U24" s="5">
        <v>0</v>
      </c>
      <c r="V24" s="20">
        <f t="shared" si="0"/>
        <v>1</v>
      </c>
      <c r="W24" s="25">
        <f t="shared" si="1"/>
        <v>0</v>
      </c>
    </row>
  </sheetData>
  <sheetProtection/>
  <mergeCells count="7">
    <mergeCell ref="T1:U1"/>
    <mergeCell ref="R1:S1"/>
    <mergeCell ref="H1:I1"/>
    <mergeCell ref="J1:K1"/>
    <mergeCell ref="L1:M1"/>
    <mergeCell ref="N1:O1"/>
    <mergeCell ref="P1:Q1"/>
  </mergeCells>
  <printOptions/>
  <pageMargins left="0.75" right="0.75" top="1" bottom="1" header="0.4921259845" footer="0.492125984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10"/>
  <sheetViews>
    <sheetView zoomScale="70" zoomScaleNormal="70" zoomScalePageLayoutView="0" workbookViewId="0" topLeftCell="A1">
      <selection activeCell="A2" sqref="A2:Q5"/>
    </sheetView>
  </sheetViews>
  <sheetFormatPr defaultColWidth="9.140625" defaultRowHeight="15"/>
  <cols>
    <col min="1" max="1" width="3.421875" style="0" customWidth="1"/>
    <col min="2" max="2" width="7.7109375" style="0" customWidth="1"/>
    <col min="3" max="3" width="21.7109375" style="0" customWidth="1"/>
    <col min="4" max="4" width="7.7109375" style="0" customWidth="1"/>
    <col min="5" max="5" width="21.7109375" style="0" customWidth="1"/>
    <col min="6" max="6" width="7.7109375" style="0" customWidth="1"/>
    <col min="7" max="7" width="21.7109375" style="0" customWidth="1"/>
    <col min="8" max="8" width="8.7109375" style="9" customWidth="1"/>
    <col min="9" max="9" width="8.7109375" style="5" customWidth="1"/>
    <col min="10" max="11" width="8.7109375" style="0" customWidth="1"/>
    <col min="12" max="12" width="8.7109375" style="9" customWidth="1"/>
    <col min="13" max="13" width="8.7109375" style="5" customWidth="1"/>
    <col min="14" max="14" width="8.7109375" style="9" customWidth="1"/>
    <col min="15" max="15" width="8.7109375" style="5" customWidth="1"/>
    <col min="16" max="16" width="9.140625" style="29" customWidth="1"/>
  </cols>
  <sheetData>
    <row r="1" spans="8:15" ht="15">
      <c r="H1" s="48"/>
      <c r="I1" s="48"/>
      <c r="J1" s="48"/>
      <c r="K1" s="48"/>
      <c r="L1" s="48"/>
      <c r="M1" s="48"/>
      <c r="N1" s="48" t="s">
        <v>608</v>
      </c>
      <c r="O1" s="48"/>
    </row>
    <row r="2" spans="1:17" ht="15">
      <c r="A2" s="32" t="s">
        <v>6</v>
      </c>
      <c r="B2" s="32" t="s">
        <v>240</v>
      </c>
      <c r="C2" s="32" t="s">
        <v>239</v>
      </c>
      <c r="D2" s="32" t="s">
        <v>242</v>
      </c>
      <c r="E2" s="32" t="s">
        <v>241</v>
      </c>
      <c r="F2" s="32" t="s">
        <v>67</v>
      </c>
      <c r="G2" s="32" t="s">
        <v>68</v>
      </c>
      <c r="H2" s="33">
        <v>0.26372685185185185</v>
      </c>
      <c r="I2" s="34">
        <v>69.52553894864273</v>
      </c>
      <c r="J2" s="33">
        <v>0.3796643518518519</v>
      </c>
      <c r="K2" s="34">
        <v>87.69326878025923</v>
      </c>
      <c r="L2" s="33">
        <v>0.4202430555555556</v>
      </c>
      <c r="M2" s="34">
        <v>40.14247386437224</v>
      </c>
      <c r="N2" s="33">
        <v>0.34773148148148153</v>
      </c>
      <c r="O2" s="34">
        <v>100</v>
      </c>
      <c r="P2" s="40">
        <f>COUNT(H2:O2)*0.5</f>
        <v>4</v>
      </c>
      <c r="Q2" s="36">
        <f>SUM(I2,K2,M2,O2)</f>
        <v>297.3612815932742</v>
      </c>
    </row>
    <row r="3" spans="1:17" ht="15">
      <c r="A3" s="32" t="s">
        <v>7</v>
      </c>
      <c r="B3" s="32" t="s">
        <v>229</v>
      </c>
      <c r="C3" s="32" t="s">
        <v>227</v>
      </c>
      <c r="D3" s="32" t="s">
        <v>232</v>
      </c>
      <c r="E3" s="32" t="s">
        <v>231</v>
      </c>
      <c r="F3" s="32" t="s">
        <v>228</v>
      </c>
      <c r="G3" s="32" t="s">
        <v>230</v>
      </c>
      <c r="H3" s="33">
        <v>0.25013888888888886</v>
      </c>
      <c r="I3" s="34">
        <v>96.85710294733909</v>
      </c>
      <c r="J3" s="32"/>
      <c r="K3" s="32"/>
      <c r="L3" s="33">
        <v>0.3753125</v>
      </c>
      <c r="M3" s="34">
        <v>100</v>
      </c>
      <c r="N3" s="33"/>
      <c r="O3" s="34"/>
      <c r="P3" s="40">
        <f aca="true" t="shared" si="0" ref="P3:P8">COUNT(H3:O3)*0.5</f>
        <v>2</v>
      </c>
      <c r="Q3" s="36">
        <f aca="true" t="shared" si="1" ref="Q3:Q8">SUM(I3,K3,M3,O3)</f>
        <v>196.8571029473391</v>
      </c>
    </row>
    <row r="4" spans="1:17" ht="15">
      <c r="A4" s="32" t="s">
        <v>14</v>
      </c>
      <c r="B4" s="32" t="s">
        <v>223</v>
      </c>
      <c r="C4" s="32" t="s">
        <v>221</v>
      </c>
      <c r="D4" s="32" t="s">
        <v>226</v>
      </c>
      <c r="E4" s="32" t="s">
        <v>225</v>
      </c>
      <c r="F4" s="32" t="s">
        <v>222</v>
      </c>
      <c r="G4" s="32" t="s">
        <v>224</v>
      </c>
      <c r="H4" s="33">
        <v>0.2485763888888889</v>
      </c>
      <c r="I4" s="34">
        <v>100</v>
      </c>
      <c r="J4" s="32"/>
      <c r="K4" s="32"/>
      <c r="L4" s="33">
        <v>0.3819444444444444</v>
      </c>
      <c r="M4" s="34">
        <v>91.16477009899161</v>
      </c>
      <c r="N4" s="33"/>
      <c r="O4" s="34"/>
      <c r="P4" s="40">
        <f t="shared" si="0"/>
        <v>2</v>
      </c>
      <c r="Q4" s="36">
        <f t="shared" si="1"/>
        <v>191.1647700989916</v>
      </c>
    </row>
    <row r="5" spans="1:17" ht="15">
      <c r="A5" s="32" t="s">
        <v>19</v>
      </c>
      <c r="B5" s="32" t="s">
        <v>235</v>
      </c>
      <c r="C5" s="32" t="s">
        <v>233</v>
      </c>
      <c r="D5" s="32" t="s">
        <v>238</v>
      </c>
      <c r="E5" s="32" t="s">
        <v>237</v>
      </c>
      <c r="F5" s="32" t="s">
        <v>234</v>
      </c>
      <c r="G5" s="32" t="s">
        <v>236</v>
      </c>
      <c r="H5" s="33">
        <v>0.25015046296296295</v>
      </c>
      <c r="I5" s="34">
        <v>96.83382222843044</v>
      </c>
      <c r="J5" s="32"/>
      <c r="K5" s="32"/>
      <c r="L5" s="33">
        <v>0.4016550925925926</v>
      </c>
      <c r="M5" s="34">
        <v>64.90578838622136</v>
      </c>
      <c r="N5" s="33"/>
      <c r="O5" s="34"/>
      <c r="P5" s="40">
        <f t="shared" si="0"/>
        <v>2</v>
      </c>
      <c r="Q5" s="36">
        <f t="shared" si="1"/>
        <v>161.73961061465178</v>
      </c>
    </row>
    <row r="6" spans="2:17" ht="15">
      <c r="B6" t="s">
        <v>308</v>
      </c>
      <c r="C6" t="s">
        <v>233</v>
      </c>
      <c r="D6" t="s">
        <v>306</v>
      </c>
      <c r="E6" t="s">
        <v>307</v>
      </c>
      <c r="F6" t="s">
        <v>234</v>
      </c>
      <c r="G6" t="s">
        <v>236</v>
      </c>
      <c r="J6" s="9">
        <v>0.3705439814814815</v>
      </c>
      <c r="K6" s="5">
        <v>100</v>
      </c>
      <c r="P6" s="20">
        <f t="shared" si="0"/>
        <v>1</v>
      </c>
      <c r="Q6" s="8">
        <f t="shared" si="1"/>
        <v>100</v>
      </c>
    </row>
    <row r="7" spans="2:17" ht="15">
      <c r="B7" t="s">
        <v>184</v>
      </c>
      <c r="C7" t="s">
        <v>181</v>
      </c>
      <c r="D7" t="s">
        <v>183</v>
      </c>
      <c r="E7" t="s">
        <v>182</v>
      </c>
      <c r="F7" t="s">
        <v>35</v>
      </c>
      <c r="G7" t="s">
        <v>37</v>
      </c>
      <c r="J7" s="9"/>
      <c r="K7" s="5"/>
      <c r="N7" s="9">
        <v>0.36194444444444446</v>
      </c>
      <c r="O7" s="5">
        <v>79.5633071495141</v>
      </c>
      <c r="P7" s="20">
        <f t="shared" si="0"/>
        <v>1</v>
      </c>
      <c r="Q7" s="8">
        <f t="shared" si="1"/>
        <v>79.5633071495141</v>
      </c>
    </row>
    <row r="8" spans="2:17" ht="15">
      <c r="B8" t="s">
        <v>436</v>
      </c>
      <c r="C8" t="s">
        <v>437</v>
      </c>
      <c r="D8" t="s">
        <v>607</v>
      </c>
      <c r="E8" t="s">
        <v>606</v>
      </c>
      <c r="F8" t="s">
        <v>234</v>
      </c>
      <c r="G8" t="s">
        <v>236</v>
      </c>
      <c r="J8" s="9"/>
      <c r="K8" s="5"/>
      <c r="N8" s="9">
        <v>0.3859606481481481</v>
      </c>
      <c r="O8" s="5">
        <v>45.03062175475981</v>
      </c>
      <c r="P8" s="20">
        <f t="shared" si="0"/>
        <v>1</v>
      </c>
      <c r="Q8" s="8">
        <f t="shared" si="1"/>
        <v>45.03062175475981</v>
      </c>
    </row>
    <row r="9" spans="10:11" ht="15">
      <c r="J9" s="9"/>
      <c r="K9" s="5"/>
    </row>
    <row r="10" spans="10:11" ht="15">
      <c r="J10" s="9"/>
      <c r="K10" s="5"/>
    </row>
  </sheetData>
  <sheetProtection/>
  <mergeCells count="4">
    <mergeCell ref="H1:I1"/>
    <mergeCell ref="J1:K1"/>
    <mergeCell ref="L1:M1"/>
    <mergeCell ref="N1:O1"/>
  </mergeCells>
  <printOptions/>
  <pageMargins left="0.75" right="0.75" top="1" bottom="1" header="0.4921259845" footer="0.492125984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H1:K17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7.7109375" style="0" customWidth="1"/>
    <col min="3" max="3" width="21.7109375" style="0" customWidth="1"/>
    <col min="4" max="4" width="7.7109375" style="0" customWidth="1"/>
    <col min="5" max="5" width="21.7109375" style="0" customWidth="1"/>
    <col min="6" max="6" width="7.7109375" style="0" customWidth="1"/>
    <col min="7" max="7" width="21.7109375" style="0" customWidth="1"/>
    <col min="8" max="8" width="8.7109375" style="9" customWidth="1"/>
    <col min="9" max="9" width="8.7109375" style="5" customWidth="1"/>
    <col min="10" max="12" width="8.7109375" style="0" customWidth="1"/>
  </cols>
  <sheetData>
    <row r="1" spans="8:11" ht="15">
      <c r="H1" s="48"/>
      <c r="I1" s="48"/>
      <c r="J1" s="48"/>
      <c r="K1" s="48"/>
    </row>
    <row r="13" spans="10:11" ht="15">
      <c r="J13" s="9"/>
      <c r="K13" s="5"/>
    </row>
    <row r="14" spans="10:11" ht="15">
      <c r="J14" s="9"/>
      <c r="K14" s="5"/>
    </row>
    <row r="15" spans="10:11" ht="15">
      <c r="J15" s="9"/>
      <c r="K15" s="5"/>
    </row>
    <row r="16" spans="10:11" ht="15">
      <c r="J16" s="9"/>
      <c r="K16" s="5"/>
    </row>
    <row r="17" spans="10:11" ht="15">
      <c r="J17" s="9"/>
      <c r="K17" s="5"/>
    </row>
  </sheetData>
  <sheetProtection/>
  <mergeCells count="2">
    <mergeCell ref="H1:I1"/>
    <mergeCell ref="J1:K1"/>
  </mergeCells>
  <printOptions/>
  <pageMargins left="0.75" right="0.75" top="1" bottom="1" header="0.4921259845" footer="0.492125984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F117"/>
  <sheetViews>
    <sheetView zoomScalePageLayoutView="0" workbookViewId="0" topLeftCell="A1">
      <selection activeCell="A31" sqref="A31:F31"/>
    </sheetView>
  </sheetViews>
  <sheetFormatPr defaultColWidth="9.140625" defaultRowHeight="15"/>
  <cols>
    <col min="1" max="1" width="7.7109375" style="0" customWidth="1"/>
    <col min="2" max="2" width="21.7109375" style="0" customWidth="1"/>
    <col min="3" max="3" width="7.7109375" style="0" customWidth="1"/>
    <col min="4" max="4" width="21.7109375" style="0" customWidth="1"/>
    <col min="5" max="5" width="7.7109375" style="0" customWidth="1"/>
    <col min="6" max="6" width="21.7109375" style="0" customWidth="1"/>
  </cols>
  <sheetData>
    <row r="2" spans="1:6" ht="15">
      <c r="A2" t="s">
        <v>72</v>
      </c>
      <c r="B2" t="s">
        <v>76</v>
      </c>
      <c r="C2" t="s">
        <v>77</v>
      </c>
      <c r="D2" t="s">
        <v>75</v>
      </c>
      <c r="E2" t="s">
        <v>73</v>
      </c>
      <c r="F2" t="s">
        <v>74</v>
      </c>
    </row>
    <row r="3" spans="1:6" ht="15">
      <c r="A3" t="s">
        <v>132</v>
      </c>
      <c r="B3" t="s">
        <v>125</v>
      </c>
      <c r="C3" t="s">
        <v>129</v>
      </c>
      <c r="D3" t="s">
        <v>128</v>
      </c>
      <c r="E3" t="s">
        <v>126</v>
      </c>
      <c r="F3" t="s">
        <v>127</v>
      </c>
    </row>
    <row r="4" spans="1:6" ht="15">
      <c r="A4" t="s">
        <v>15</v>
      </c>
      <c r="B4" t="s">
        <v>16</v>
      </c>
      <c r="C4" t="s">
        <v>18</v>
      </c>
      <c r="D4" t="s">
        <v>17</v>
      </c>
      <c r="E4" t="s">
        <v>9</v>
      </c>
      <c r="F4" t="s">
        <v>11</v>
      </c>
    </row>
    <row r="5" spans="1:6" ht="15">
      <c r="A5" t="s">
        <v>105</v>
      </c>
      <c r="B5" t="s">
        <v>109</v>
      </c>
      <c r="C5" t="s">
        <v>110</v>
      </c>
      <c r="D5" t="s">
        <v>108</v>
      </c>
      <c r="E5" t="s">
        <v>106</v>
      </c>
      <c r="F5" t="s">
        <v>107</v>
      </c>
    </row>
    <row r="6" spans="1:6" ht="15">
      <c r="A6" t="s">
        <v>211</v>
      </c>
      <c r="B6" t="s">
        <v>209</v>
      </c>
      <c r="C6" t="s">
        <v>214</v>
      </c>
      <c r="D6" t="s">
        <v>213</v>
      </c>
      <c r="E6" t="s">
        <v>210</v>
      </c>
      <c r="F6" t="s">
        <v>212</v>
      </c>
    </row>
    <row r="7" spans="1:6" ht="15">
      <c r="A7" t="s">
        <v>205</v>
      </c>
      <c r="B7" t="s">
        <v>203</v>
      </c>
      <c r="C7" t="s">
        <v>207</v>
      </c>
      <c r="D7" t="s">
        <v>206</v>
      </c>
      <c r="E7" t="s">
        <v>204</v>
      </c>
      <c r="F7" t="s">
        <v>208</v>
      </c>
    </row>
    <row r="8" spans="1:6" ht="15">
      <c r="A8" t="s">
        <v>130</v>
      </c>
      <c r="B8" t="s">
        <v>117</v>
      </c>
      <c r="C8" t="s">
        <v>121</v>
      </c>
      <c r="D8" t="s">
        <v>120</v>
      </c>
      <c r="E8" t="s">
        <v>118</v>
      </c>
      <c r="F8" t="s">
        <v>119</v>
      </c>
    </row>
    <row r="9" spans="1:6" ht="15">
      <c r="A9" t="s">
        <v>130</v>
      </c>
      <c r="B9" t="s">
        <v>117</v>
      </c>
      <c r="C9" t="s">
        <v>503</v>
      </c>
      <c r="D9" t="s">
        <v>502</v>
      </c>
      <c r="E9" t="s">
        <v>118</v>
      </c>
      <c r="F9" t="s">
        <v>119</v>
      </c>
    </row>
    <row r="10" spans="1:6" ht="15">
      <c r="A10" t="s">
        <v>61</v>
      </c>
      <c r="B10" t="s">
        <v>64</v>
      </c>
      <c r="C10" t="s">
        <v>65</v>
      </c>
      <c r="D10" t="s">
        <v>63</v>
      </c>
      <c r="E10" t="s">
        <v>42</v>
      </c>
      <c r="F10" t="s">
        <v>44</v>
      </c>
    </row>
    <row r="11" spans="1:6" ht="15">
      <c r="A11" t="s">
        <v>0</v>
      </c>
      <c r="B11" t="s">
        <v>1</v>
      </c>
      <c r="C11" t="s">
        <v>2</v>
      </c>
      <c r="D11" t="s">
        <v>3</v>
      </c>
      <c r="E11" t="s">
        <v>4</v>
      </c>
      <c r="F11" t="s">
        <v>5</v>
      </c>
    </row>
    <row r="12" spans="1:6" ht="15">
      <c r="A12" t="s">
        <v>96</v>
      </c>
      <c r="B12" t="s">
        <v>99</v>
      </c>
      <c r="C12" t="s">
        <v>100</v>
      </c>
      <c r="D12" t="s">
        <v>98</v>
      </c>
      <c r="E12" t="s">
        <v>73</v>
      </c>
      <c r="F12" t="s">
        <v>74</v>
      </c>
    </row>
    <row r="13" spans="1:6" ht="15">
      <c r="A13" t="s">
        <v>96</v>
      </c>
      <c r="B13" t="s">
        <v>99</v>
      </c>
      <c r="C13" t="s">
        <v>597</v>
      </c>
      <c r="D13" t="s">
        <v>596</v>
      </c>
      <c r="E13" t="s">
        <v>73</v>
      </c>
      <c r="F13" t="s">
        <v>74</v>
      </c>
    </row>
    <row r="14" spans="1:6" ht="15">
      <c r="A14" t="s">
        <v>34</v>
      </c>
      <c r="B14" t="s">
        <v>427</v>
      </c>
      <c r="C14" t="s">
        <v>39</v>
      </c>
      <c r="D14" t="s">
        <v>38</v>
      </c>
      <c r="E14" t="s">
        <v>35</v>
      </c>
      <c r="F14" t="s">
        <v>37</v>
      </c>
    </row>
    <row r="15" spans="1:6" ht="15">
      <c r="A15" t="s">
        <v>34</v>
      </c>
      <c r="B15" t="s">
        <v>427</v>
      </c>
      <c r="C15" t="s">
        <v>494</v>
      </c>
      <c r="D15" t="s">
        <v>493</v>
      </c>
      <c r="E15" t="s">
        <v>35</v>
      </c>
      <c r="F15" t="s">
        <v>37</v>
      </c>
    </row>
    <row r="16" spans="1:6" ht="15">
      <c r="A16" t="s">
        <v>287</v>
      </c>
      <c r="B16" t="s">
        <v>286</v>
      </c>
      <c r="C16" t="s">
        <v>284</v>
      </c>
      <c r="D16" t="s">
        <v>285</v>
      </c>
      <c r="E16" t="s">
        <v>270</v>
      </c>
      <c r="F16" t="s">
        <v>269</v>
      </c>
    </row>
    <row r="17" spans="1:6" ht="15">
      <c r="A17" t="s">
        <v>166</v>
      </c>
      <c r="B17" t="s">
        <v>164</v>
      </c>
      <c r="C17" t="s">
        <v>169</v>
      </c>
      <c r="D17" t="s">
        <v>168</v>
      </c>
      <c r="E17" t="s">
        <v>165</v>
      </c>
      <c r="F17" t="s">
        <v>167</v>
      </c>
    </row>
    <row r="18" spans="1:6" ht="15">
      <c r="A18" t="s">
        <v>456</v>
      </c>
      <c r="B18" t="s">
        <v>457</v>
      </c>
      <c r="C18" t="s">
        <v>587</v>
      </c>
      <c r="D18" t="s">
        <v>586</v>
      </c>
      <c r="E18" t="s">
        <v>458</v>
      </c>
      <c r="F18" t="s">
        <v>459</v>
      </c>
    </row>
    <row r="19" spans="1:6" ht="15">
      <c r="A19" t="s">
        <v>456</v>
      </c>
      <c r="B19" t="s">
        <v>457</v>
      </c>
      <c r="C19" t="s">
        <v>461</v>
      </c>
      <c r="D19" t="s">
        <v>460</v>
      </c>
      <c r="E19" t="s">
        <v>458</v>
      </c>
      <c r="F19" t="s">
        <v>459</v>
      </c>
    </row>
    <row r="20" spans="1:6" ht="15">
      <c r="A20" t="s">
        <v>388</v>
      </c>
      <c r="B20" t="s">
        <v>227</v>
      </c>
      <c r="C20" t="s">
        <v>232</v>
      </c>
      <c r="D20" t="s">
        <v>231</v>
      </c>
      <c r="E20" t="s">
        <v>228</v>
      </c>
      <c r="F20" t="s">
        <v>387</v>
      </c>
    </row>
    <row r="21" spans="1:6" ht="15">
      <c r="A21" t="s">
        <v>388</v>
      </c>
      <c r="B21" t="s">
        <v>227</v>
      </c>
      <c r="C21" t="s">
        <v>426</v>
      </c>
      <c r="D21" t="s">
        <v>425</v>
      </c>
      <c r="E21" t="s">
        <v>228</v>
      </c>
      <c r="F21" t="s">
        <v>387</v>
      </c>
    </row>
    <row r="22" spans="1:6" ht="15">
      <c r="A22" t="s">
        <v>388</v>
      </c>
      <c r="B22" t="s">
        <v>227</v>
      </c>
      <c r="C22" t="s">
        <v>483</v>
      </c>
      <c r="D22" t="s">
        <v>482</v>
      </c>
      <c r="E22" t="s">
        <v>228</v>
      </c>
      <c r="F22" t="s">
        <v>387</v>
      </c>
    </row>
    <row r="23" spans="1:6" ht="15">
      <c r="A23" t="s">
        <v>549</v>
      </c>
      <c r="B23" t="s">
        <v>550</v>
      </c>
      <c r="C23" t="s">
        <v>590</v>
      </c>
      <c r="D23" t="s">
        <v>591</v>
      </c>
      <c r="E23" t="s">
        <v>551</v>
      </c>
      <c r="F23" t="s">
        <v>552</v>
      </c>
    </row>
    <row r="24" spans="1:6" ht="15">
      <c r="A24" t="s">
        <v>375</v>
      </c>
      <c r="B24" t="s">
        <v>374</v>
      </c>
      <c r="C24" t="s">
        <v>373</v>
      </c>
      <c r="D24" t="s">
        <v>371</v>
      </c>
      <c r="E24" t="s">
        <v>372</v>
      </c>
      <c r="F24" t="s">
        <v>370</v>
      </c>
    </row>
    <row r="25" spans="1:6" ht="15">
      <c r="A25" t="s">
        <v>324</v>
      </c>
      <c r="B25" t="s">
        <v>323</v>
      </c>
      <c r="C25" t="s">
        <v>325</v>
      </c>
      <c r="D25" t="s">
        <v>326</v>
      </c>
      <c r="E25" t="s">
        <v>73</v>
      </c>
      <c r="F25" t="s">
        <v>74</v>
      </c>
    </row>
    <row r="26" spans="1:6" ht="15">
      <c r="A26" t="s">
        <v>468</v>
      </c>
      <c r="B26" t="s">
        <v>469</v>
      </c>
      <c r="C26" t="s">
        <v>471</v>
      </c>
      <c r="D26" t="s">
        <v>470</v>
      </c>
      <c r="E26" t="s">
        <v>234</v>
      </c>
      <c r="F26" t="s">
        <v>236</v>
      </c>
    </row>
    <row r="27" spans="1:6" ht="15">
      <c r="A27" t="s">
        <v>436</v>
      </c>
      <c r="B27" t="s">
        <v>437</v>
      </c>
      <c r="C27" t="s">
        <v>435</v>
      </c>
      <c r="D27" t="s">
        <v>434</v>
      </c>
      <c r="E27" t="s">
        <v>234</v>
      </c>
      <c r="F27" t="s">
        <v>236</v>
      </c>
    </row>
    <row r="28" spans="1:6" ht="15">
      <c r="A28" t="s">
        <v>436</v>
      </c>
      <c r="B28" t="s">
        <v>437</v>
      </c>
      <c r="C28" t="s">
        <v>473</v>
      </c>
      <c r="D28" t="s">
        <v>472</v>
      </c>
      <c r="E28" t="s">
        <v>234</v>
      </c>
      <c r="F28" t="s">
        <v>236</v>
      </c>
    </row>
    <row r="29" spans="1:6" ht="15">
      <c r="A29" t="s">
        <v>436</v>
      </c>
      <c r="B29" t="s">
        <v>437</v>
      </c>
      <c r="C29" t="s">
        <v>607</v>
      </c>
      <c r="D29" t="s">
        <v>606</v>
      </c>
      <c r="E29" t="s">
        <v>234</v>
      </c>
      <c r="F29" t="s">
        <v>236</v>
      </c>
    </row>
    <row r="30" spans="1:6" ht="15">
      <c r="A30" t="s">
        <v>308</v>
      </c>
      <c r="B30" t="s">
        <v>233</v>
      </c>
      <c r="C30" t="s">
        <v>306</v>
      </c>
      <c r="D30" t="s">
        <v>307</v>
      </c>
      <c r="E30" t="s">
        <v>234</v>
      </c>
      <c r="F30" t="s">
        <v>236</v>
      </c>
    </row>
    <row r="31" spans="1:6" ht="15">
      <c r="A31" t="s">
        <v>235</v>
      </c>
      <c r="B31" t="s">
        <v>233</v>
      </c>
      <c r="C31" t="s">
        <v>238</v>
      </c>
      <c r="D31" t="s">
        <v>237</v>
      </c>
      <c r="E31" t="s">
        <v>234</v>
      </c>
      <c r="F31" t="s">
        <v>236</v>
      </c>
    </row>
    <row r="32" spans="1:6" ht="15">
      <c r="A32" t="s">
        <v>235</v>
      </c>
      <c r="B32" t="s">
        <v>233</v>
      </c>
      <c r="C32" t="s">
        <v>439</v>
      </c>
      <c r="D32" t="s">
        <v>438</v>
      </c>
      <c r="E32" t="s">
        <v>234</v>
      </c>
      <c r="F32" t="s">
        <v>236</v>
      </c>
    </row>
    <row r="33" spans="1:6" ht="15">
      <c r="A33" t="s">
        <v>55</v>
      </c>
      <c r="B33" t="s">
        <v>57</v>
      </c>
      <c r="C33" t="s">
        <v>60</v>
      </c>
      <c r="D33" t="s">
        <v>59</v>
      </c>
      <c r="E33" t="s">
        <v>56</v>
      </c>
      <c r="F33" t="s">
        <v>58</v>
      </c>
    </row>
    <row r="34" spans="1:6" ht="15">
      <c r="A34" t="s">
        <v>8</v>
      </c>
      <c r="B34" t="s">
        <v>10</v>
      </c>
      <c r="C34" t="s">
        <v>13</v>
      </c>
      <c r="D34" t="s">
        <v>12</v>
      </c>
      <c r="E34" t="s">
        <v>9</v>
      </c>
      <c r="F34" t="s">
        <v>11</v>
      </c>
    </row>
    <row r="35" spans="1:6" ht="15">
      <c r="A35" t="s">
        <v>294</v>
      </c>
      <c r="B35" t="s">
        <v>293</v>
      </c>
      <c r="C35" t="s">
        <v>288</v>
      </c>
      <c r="D35" t="s">
        <v>289</v>
      </c>
      <c r="E35" t="s">
        <v>292</v>
      </c>
      <c r="F35" s="7" t="s">
        <v>291</v>
      </c>
    </row>
    <row r="36" spans="1:6" ht="15">
      <c r="A36" t="s">
        <v>240</v>
      </c>
      <c r="B36" t="s">
        <v>239</v>
      </c>
      <c r="C36" t="s">
        <v>242</v>
      </c>
      <c r="D36" t="s">
        <v>241</v>
      </c>
      <c r="E36" t="s">
        <v>67</v>
      </c>
      <c r="F36" s="6" t="s">
        <v>68</v>
      </c>
    </row>
    <row r="37" spans="1:6" ht="15">
      <c r="A37" t="s">
        <v>240</v>
      </c>
      <c r="B37" t="s">
        <v>239</v>
      </c>
      <c r="C37" t="s">
        <v>467</v>
      </c>
      <c r="D37" t="s">
        <v>466</v>
      </c>
      <c r="E37" t="s">
        <v>67</v>
      </c>
      <c r="F37" s="6" t="s">
        <v>68</v>
      </c>
    </row>
    <row r="38" spans="1:6" ht="15">
      <c r="A38" t="s">
        <v>305</v>
      </c>
      <c r="B38" t="s">
        <v>304</v>
      </c>
      <c r="C38" t="s">
        <v>300</v>
      </c>
      <c r="D38" t="s">
        <v>301</v>
      </c>
      <c r="E38" t="s">
        <v>303</v>
      </c>
      <c r="F38" t="s">
        <v>302</v>
      </c>
    </row>
    <row r="39" spans="1:6" ht="15">
      <c r="A39" t="s">
        <v>273</v>
      </c>
      <c r="B39" t="s">
        <v>271</v>
      </c>
      <c r="C39" t="s">
        <v>268</v>
      </c>
      <c r="D39" t="s">
        <v>267</v>
      </c>
      <c r="E39" t="s">
        <v>270</v>
      </c>
      <c r="F39" t="s">
        <v>269</v>
      </c>
    </row>
    <row r="40" spans="1:6" ht="15">
      <c r="A40" t="s">
        <v>273</v>
      </c>
      <c r="B40" t="s">
        <v>271</v>
      </c>
      <c r="C40" t="s">
        <v>413</v>
      </c>
      <c r="D40" t="s">
        <v>412</v>
      </c>
      <c r="E40" t="s">
        <v>270</v>
      </c>
      <c r="F40" t="s">
        <v>269</v>
      </c>
    </row>
    <row r="41" spans="1:6" ht="15">
      <c r="A41" t="s">
        <v>273</v>
      </c>
      <c r="B41" t="s">
        <v>271</v>
      </c>
      <c r="C41" t="s">
        <v>284</v>
      </c>
      <c r="D41" t="s">
        <v>285</v>
      </c>
      <c r="E41" t="s">
        <v>270</v>
      </c>
      <c r="F41" t="s">
        <v>269</v>
      </c>
    </row>
    <row r="42" spans="1:6" ht="15">
      <c r="A42" t="s">
        <v>342</v>
      </c>
      <c r="B42" t="s">
        <v>341</v>
      </c>
      <c r="C42" t="s">
        <v>344</v>
      </c>
      <c r="D42" t="s">
        <v>345</v>
      </c>
      <c r="E42" t="s">
        <v>336</v>
      </c>
      <c r="F42" s="10" t="s">
        <v>335</v>
      </c>
    </row>
    <row r="43" spans="1:6" ht="15">
      <c r="A43" t="s">
        <v>342</v>
      </c>
      <c r="B43" t="s">
        <v>341</v>
      </c>
      <c r="C43" t="s">
        <v>339</v>
      </c>
      <c r="D43" t="s">
        <v>340</v>
      </c>
      <c r="E43" t="s">
        <v>336</v>
      </c>
      <c r="F43" s="10" t="s">
        <v>335</v>
      </c>
    </row>
    <row r="44" spans="1:6" ht="15">
      <c r="A44" t="s">
        <v>414</v>
      </c>
      <c r="B44" t="s">
        <v>428</v>
      </c>
      <c r="C44" t="s">
        <v>419</v>
      </c>
      <c r="D44" t="s">
        <v>418</v>
      </c>
      <c r="E44" t="s">
        <v>416</v>
      </c>
      <c r="F44" t="s">
        <v>417</v>
      </c>
    </row>
    <row r="45" spans="1:6" ht="15">
      <c r="A45" t="s">
        <v>180</v>
      </c>
      <c r="B45" t="s">
        <v>177</v>
      </c>
      <c r="C45" t="s">
        <v>186</v>
      </c>
      <c r="D45" t="s">
        <v>185</v>
      </c>
      <c r="E45" t="s">
        <v>178</v>
      </c>
      <c r="F45" t="s">
        <v>179</v>
      </c>
    </row>
    <row r="46" spans="1:6" ht="15">
      <c r="A46" t="s">
        <v>180</v>
      </c>
      <c r="B46" t="s">
        <v>177</v>
      </c>
      <c r="C46" t="s">
        <v>485</v>
      </c>
      <c r="D46" t="s">
        <v>484</v>
      </c>
      <c r="E46" t="s">
        <v>178</v>
      </c>
      <c r="F46" t="s">
        <v>179</v>
      </c>
    </row>
    <row r="47" spans="1:6" ht="15">
      <c r="A47" t="s">
        <v>111</v>
      </c>
      <c r="B47" t="s">
        <v>420</v>
      </c>
      <c r="C47" t="s">
        <v>424</v>
      </c>
      <c r="D47" t="s">
        <v>423</v>
      </c>
      <c r="E47" t="s">
        <v>421</v>
      </c>
      <c r="F47" t="s">
        <v>422</v>
      </c>
    </row>
    <row r="48" spans="1:6" ht="15">
      <c r="A48" t="s">
        <v>474</v>
      </c>
      <c r="B48" t="s">
        <v>475</v>
      </c>
      <c r="C48" t="s">
        <v>477</v>
      </c>
      <c r="D48" t="s">
        <v>476</v>
      </c>
      <c r="E48" t="s">
        <v>216</v>
      </c>
      <c r="F48" t="s">
        <v>217</v>
      </c>
    </row>
    <row r="49" spans="1:6" ht="15">
      <c r="A49" t="s">
        <v>78</v>
      </c>
      <c r="B49" t="s">
        <v>82</v>
      </c>
      <c r="C49" t="s">
        <v>83</v>
      </c>
      <c r="D49" t="s">
        <v>81</v>
      </c>
      <c r="E49" t="s">
        <v>79</v>
      </c>
      <c r="F49" t="s">
        <v>80</v>
      </c>
    </row>
    <row r="50" spans="1:6" ht="15">
      <c r="A50" t="s">
        <v>89</v>
      </c>
      <c r="B50" t="s">
        <v>276</v>
      </c>
      <c r="C50" t="s">
        <v>403</v>
      </c>
      <c r="D50" t="s">
        <v>404</v>
      </c>
      <c r="E50" t="s">
        <v>91</v>
      </c>
      <c r="F50" t="s">
        <v>274</v>
      </c>
    </row>
    <row r="51" spans="1:6" ht="15">
      <c r="A51" t="s">
        <v>89</v>
      </c>
      <c r="B51" t="s">
        <v>92</v>
      </c>
      <c r="C51" t="s">
        <v>95</v>
      </c>
      <c r="D51" t="s">
        <v>94</v>
      </c>
      <c r="E51" t="s">
        <v>91</v>
      </c>
      <c r="F51" t="s">
        <v>274</v>
      </c>
    </row>
    <row r="52" spans="1:6" ht="15">
      <c r="A52" t="s">
        <v>89</v>
      </c>
      <c r="B52" t="s">
        <v>92</v>
      </c>
      <c r="C52" t="s">
        <v>487</v>
      </c>
      <c r="D52" t="s">
        <v>486</v>
      </c>
      <c r="E52" t="s">
        <v>91</v>
      </c>
      <c r="F52" t="s">
        <v>274</v>
      </c>
    </row>
    <row r="53" spans="1:6" ht="15">
      <c r="A53" t="s">
        <v>401</v>
      </c>
      <c r="B53" t="s">
        <v>402</v>
      </c>
      <c r="C53" t="s">
        <v>95</v>
      </c>
      <c r="D53" t="s">
        <v>94</v>
      </c>
      <c r="E53" t="s">
        <v>91</v>
      </c>
      <c r="F53" t="s">
        <v>274</v>
      </c>
    </row>
    <row r="54" spans="1:6" ht="15">
      <c r="A54" t="s">
        <v>20</v>
      </c>
      <c r="B54" t="s">
        <v>22</v>
      </c>
      <c r="C54" t="s">
        <v>25</v>
      </c>
      <c r="D54" t="s">
        <v>24</v>
      </c>
      <c r="E54" t="s">
        <v>21</v>
      </c>
      <c r="F54" t="s">
        <v>23</v>
      </c>
    </row>
    <row r="55" spans="1:6" ht="15">
      <c r="A55" t="s">
        <v>392</v>
      </c>
      <c r="B55" t="s">
        <v>157</v>
      </c>
      <c r="C55" t="s">
        <v>162</v>
      </c>
      <c r="D55" t="s">
        <v>161</v>
      </c>
      <c r="E55" t="s">
        <v>158</v>
      </c>
      <c r="F55" t="s">
        <v>160</v>
      </c>
    </row>
    <row r="56" spans="1:6" ht="15">
      <c r="A56" t="s">
        <v>602</v>
      </c>
      <c r="B56" t="s">
        <v>603</v>
      </c>
      <c r="C56" t="s">
        <v>605</v>
      </c>
      <c r="D56" t="s">
        <v>604</v>
      </c>
      <c r="E56" t="s">
        <v>158</v>
      </c>
      <c r="F56" t="s">
        <v>160</v>
      </c>
    </row>
    <row r="57" spans="1:6" ht="15">
      <c r="A57" t="s">
        <v>354</v>
      </c>
      <c r="B57" t="s">
        <v>143</v>
      </c>
      <c r="C57" t="s">
        <v>355</v>
      </c>
      <c r="D57" t="s">
        <v>356</v>
      </c>
      <c r="E57" t="s">
        <v>73</v>
      </c>
      <c r="F57" t="s">
        <v>74</v>
      </c>
    </row>
    <row r="58" spans="1:6" ht="15">
      <c r="A58" t="s">
        <v>144</v>
      </c>
      <c r="B58" t="s">
        <v>143</v>
      </c>
      <c r="C58" t="s">
        <v>146</v>
      </c>
      <c r="D58" t="s">
        <v>145</v>
      </c>
      <c r="E58" t="s">
        <v>73</v>
      </c>
      <c r="F58" t="s">
        <v>74</v>
      </c>
    </row>
    <row r="59" spans="1:6" ht="15">
      <c r="A59" t="s">
        <v>144</v>
      </c>
      <c r="B59" t="s">
        <v>143</v>
      </c>
      <c r="C59" t="s">
        <v>325</v>
      </c>
      <c r="D59" t="s">
        <v>326</v>
      </c>
      <c r="E59" t="s">
        <v>73</v>
      </c>
      <c r="F59" t="s">
        <v>74</v>
      </c>
    </row>
    <row r="60" spans="1:6" ht="15">
      <c r="A60" t="s">
        <v>101</v>
      </c>
      <c r="B60" t="s">
        <v>361</v>
      </c>
      <c r="C60" t="s">
        <v>363</v>
      </c>
      <c r="D60" t="s">
        <v>364</v>
      </c>
      <c r="E60" t="s">
        <v>42</v>
      </c>
      <c r="F60" t="s">
        <v>44</v>
      </c>
    </row>
    <row r="61" spans="1:6" ht="15">
      <c r="A61" t="s">
        <v>101</v>
      </c>
      <c r="B61" t="s">
        <v>103</v>
      </c>
      <c r="C61" t="s">
        <v>104</v>
      </c>
      <c r="D61" t="s">
        <v>102</v>
      </c>
      <c r="E61" t="s">
        <v>42</v>
      </c>
      <c r="F61" t="s">
        <v>44</v>
      </c>
    </row>
    <row r="62" spans="1:6" ht="15">
      <c r="A62" t="s">
        <v>48</v>
      </c>
      <c r="B62" t="s">
        <v>50</v>
      </c>
      <c r="C62" t="s">
        <v>53</v>
      </c>
      <c r="D62" t="s">
        <v>52</v>
      </c>
      <c r="E62" t="s">
        <v>49</v>
      </c>
      <c r="F62" t="s">
        <v>51</v>
      </c>
    </row>
    <row r="63" spans="1:6" ht="15">
      <c r="A63" t="s">
        <v>281</v>
      </c>
      <c r="B63" t="s">
        <v>279</v>
      </c>
      <c r="C63" t="s">
        <v>277</v>
      </c>
      <c r="D63" t="s">
        <v>278</v>
      </c>
      <c r="E63" t="s">
        <v>67</v>
      </c>
      <c r="F63" t="s">
        <v>68</v>
      </c>
    </row>
    <row r="64" spans="1:6" ht="15">
      <c r="A64" t="s">
        <v>281</v>
      </c>
      <c r="B64" t="s">
        <v>279</v>
      </c>
      <c r="C64" t="s">
        <v>433</v>
      </c>
      <c r="D64" t="s">
        <v>432</v>
      </c>
      <c r="E64" t="s">
        <v>67</v>
      </c>
      <c r="F64" t="s">
        <v>68</v>
      </c>
    </row>
    <row r="65" spans="1:6" ht="15">
      <c r="A65" t="s">
        <v>385</v>
      </c>
      <c r="B65" t="s">
        <v>171</v>
      </c>
      <c r="C65" t="s">
        <v>386</v>
      </c>
      <c r="D65" t="s">
        <v>175</v>
      </c>
      <c r="E65" t="s">
        <v>172</v>
      </c>
      <c r="F65" t="s">
        <v>174</v>
      </c>
    </row>
    <row r="66" spans="1:6" ht="15">
      <c r="A66" t="s">
        <v>385</v>
      </c>
      <c r="B66" t="s">
        <v>171</v>
      </c>
      <c r="C66" t="s">
        <v>521</v>
      </c>
      <c r="D66" t="s">
        <v>520</v>
      </c>
      <c r="E66" t="s">
        <v>172</v>
      </c>
      <c r="F66" t="s">
        <v>174</v>
      </c>
    </row>
    <row r="67" spans="1:6" ht="15">
      <c r="A67" t="s">
        <v>139</v>
      </c>
      <c r="B67" t="s">
        <v>137</v>
      </c>
      <c r="C67" t="s">
        <v>142</v>
      </c>
      <c r="D67" t="s">
        <v>141</v>
      </c>
      <c r="E67" t="s">
        <v>138</v>
      </c>
      <c r="F67" t="s">
        <v>140</v>
      </c>
    </row>
    <row r="68" spans="1:6" ht="15">
      <c r="A68" t="s">
        <v>84</v>
      </c>
      <c r="B68" t="s">
        <v>90</v>
      </c>
      <c r="C68" t="s">
        <v>88</v>
      </c>
      <c r="D68" t="s">
        <v>87</v>
      </c>
      <c r="E68" t="s">
        <v>85</v>
      </c>
      <c r="F68" t="s">
        <v>86</v>
      </c>
    </row>
    <row r="69" spans="1:6" ht="15">
      <c r="A69" t="s">
        <v>184</v>
      </c>
      <c r="B69" t="s">
        <v>181</v>
      </c>
      <c r="C69" t="s">
        <v>183</v>
      </c>
      <c r="D69" t="s">
        <v>182</v>
      </c>
      <c r="E69" t="s">
        <v>35</v>
      </c>
      <c r="F69" t="s">
        <v>37</v>
      </c>
    </row>
    <row r="70" spans="1:6" ht="15">
      <c r="A70" t="s">
        <v>184</v>
      </c>
      <c r="B70" t="s">
        <v>181</v>
      </c>
      <c r="C70" t="s">
        <v>376</v>
      </c>
      <c r="D70" t="s">
        <v>377</v>
      </c>
      <c r="E70" t="s">
        <v>35</v>
      </c>
      <c r="F70" t="s">
        <v>37</v>
      </c>
    </row>
    <row r="71" spans="1:6" ht="15">
      <c r="A71" t="s">
        <v>41</v>
      </c>
      <c r="B71" t="s">
        <v>43</v>
      </c>
      <c r="C71" t="s">
        <v>46</v>
      </c>
      <c r="D71" t="s">
        <v>45</v>
      </c>
      <c r="E71" t="s">
        <v>42</v>
      </c>
      <c r="F71" t="s">
        <v>44</v>
      </c>
    </row>
    <row r="72" spans="1:6" ht="15">
      <c r="A72" t="s">
        <v>588</v>
      </c>
      <c r="B72" t="s">
        <v>589</v>
      </c>
      <c r="C72" t="s">
        <v>528</v>
      </c>
      <c r="D72" t="s">
        <v>527</v>
      </c>
      <c r="E72" t="s">
        <v>35</v>
      </c>
      <c r="F72" t="s">
        <v>37</v>
      </c>
    </row>
    <row r="73" spans="1:6" ht="15">
      <c r="A73" t="s">
        <v>134</v>
      </c>
      <c r="B73" t="s">
        <v>133</v>
      </c>
      <c r="C73" t="s">
        <v>136</v>
      </c>
      <c r="D73" t="s">
        <v>135</v>
      </c>
      <c r="E73" t="s">
        <v>67</v>
      </c>
      <c r="F73" t="s">
        <v>68</v>
      </c>
    </row>
    <row r="74" spans="1:6" ht="15">
      <c r="A74" t="s">
        <v>599</v>
      </c>
      <c r="B74" t="s">
        <v>601</v>
      </c>
      <c r="C74" t="s">
        <v>600</v>
      </c>
      <c r="D74" t="s">
        <v>598</v>
      </c>
      <c r="E74" t="s">
        <v>158</v>
      </c>
      <c r="F74" t="s">
        <v>160</v>
      </c>
    </row>
    <row r="75" spans="1:6" ht="15">
      <c r="A75" t="s">
        <v>154</v>
      </c>
      <c r="B75" t="s">
        <v>153</v>
      </c>
      <c r="C75" t="s">
        <v>156</v>
      </c>
      <c r="D75" t="s">
        <v>155</v>
      </c>
      <c r="E75" t="s">
        <v>9</v>
      </c>
      <c r="F75" t="s">
        <v>11</v>
      </c>
    </row>
    <row r="76" spans="1:6" ht="15">
      <c r="A76" t="s">
        <v>8</v>
      </c>
      <c r="B76" t="s">
        <v>411</v>
      </c>
      <c r="C76" t="s">
        <v>277</v>
      </c>
      <c r="D76" t="s">
        <v>278</v>
      </c>
      <c r="E76" t="s">
        <v>178</v>
      </c>
      <c r="F76" t="s">
        <v>179</v>
      </c>
    </row>
    <row r="77" spans="1:6" ht="15">
      <c r="A77" t="s">
        <v>440</v>
      </c>
      <c r="B77" t="s">
        <v>441</v>
      </c>
      <c r="C77" t="s">
        <v>445</v>
      </c>
      <c r="D77" t="s">
        <v>444</v>
      </c>
      <c r="E77" t="s">
        <v>442</v>
      </c>
      <c r="F77" t="s">
        <v>443</v>
      </c>
    </row>
    <row r="78" spans="1:6" ht="15">
      <c r="A78" t="s">
        <v>478</v>
      </c>
      <c r="B78" t="s">
        <v>479</v>
      </c>
      <c r="C78" t="s">
        <v>481</v>
      </c>
      <c r="D78" t="s">
        <v>480</v>
      </c>
      <c r="E78" t="s">
        <v>216</v>
      </c>
      <c r="F78" t="s">
        <v>217</v>
      </c>
    </row>
    <row r="79" spans="1:6" ht="15">
      <c r="A79" t="s">
        <v>350</v>
      </c>
      <c r="B79" t="s">
        <v>431</v>
      </c>
      <c r="C79" t="s">
        <v>351</v>
      </c>
      <c r="D79" t="s">
        <v>352</v>
      </c>
      <c r="E79" t="s">
        <v>347</v>
      </c>
      <c r="F79" t="s">
        <v>346</v>
      </c>
    </row>
    <row r="80" spans="1:6" ht="15">
      <c r="A80" t="s">
        <v>367</v>
      </c>
      <c r="B80" t="s">
        <v>366</v>
      </c>
      <c r="C80" t="s">
        <v>368</v>
      </c>
      <c r="D80" t="s">
        <v>369</v>
      </c>
      <c r="E80" t="s">
        <v>91</v>
      </c>
      <c r="F80" t="s">
        <v>274</v>
      </c>
    </row>
    <row r="81" spans="1:6" ht="15">
      <c r="A81" t="s">
        <v>367</v>
      </c>
      <c r="B81" t="s">
        <v>366</v>
      </c>
      <c r="C81" t="s">
        <v>321</v>
      </c>
      <c r="D81" t="s">
        <v>398</v>
      </c>
      <c r="E81" t="s">
        <v>330</v>
      </c>
      <c r="F81" t="s">
        <v>329</v>
      </c>
    </row>
    <row r="82" spans="1:6" ht="15">
      <c r="A82" t="s">
        <v>367</v>
      </c>
      <c r="B82" t="s">
        <v>366</v>
      </c>
      <c r="C82" t="s">
        <v>333</v>
      </c>
      <c r="D82" t="s">
        <v>334</v>
      </c>
      <c r="E82" t="s">
        <v>330</v>
      </c>
      <c r="F82" t="s">
        <v>329</v>
      </c>
    </row>
    <row r="83" spans="1:6" ht="15">
      <c r="A83" t="s">
        <v>367</v>
      </c>
      <c r="B83" t="s">
        <v>366</v>
      </c>
      <c r="C83" t="s">
        <v>321</v>
      </c>
      <c r="D83" t="s">
        <v>398</v>
      </c>
      <c r="E83" t="s">
        <v>491</v>
      </c>
      <c r="F83" t="s">
        <v>492</v>
      </c>
    </row>
    <row r="84" spans="1:6" ht="15">
      <c r="A84" t="s">
        <v>367</v>
      </c>
      <c r="B84" t="s">
        <v>366</v>
      </c>
      <c r="C84" t="s">
        <v>321</v>
      </c>
      <c r="D84" t="s">
        <v>398</v>
      </c>
      <c r="E84" t="s">
        <v>594</v>
      </c>
      <c r="F84" t="s">
        <v>595</v>
      </c>
    </row>
    <row r="85" spans="1:6" ht="15">
      <c r="A85" t="s">
        <v>192</v>
      </c>
      <c r="B85" t="s">
        <v>187</v>
      </c>
      <c r="C85" t="s">
        <v>191</v>
      </c>
      <c r="D85" t="s">
        <v>190</v>
      </c>
      <c r="E85" t="s">
        <v>188</v>
      </c>
      <c r="F85" t="s">
        <v>189</v>
      </c>
    </row>
    <row r="86" spans="1:6" ht="15">
      <c r="A86" t="s">
        <v>266</v>
      </c>
      <c r="B86" t="s">
        <v>264</v>
      </c>
      <c r="C86" t="s">
        <v>263</v>
      </c>
      <c r="D86" t="s">
        <v>262</v>
      </c>
      <c r="E86" t="s">
        <v>216</v>
      </c>
      <c r="F86" t="s">
        <v>217</v>
      </c>
    </row>
    <row r="87" spans="1:6" ht="15">
      <c r="A87" t="s">
        <v>266</v>
      </c>
      <c r="B87" t="s">
        <v>264</v>
      </c>
      <c r="C87" t="s">
        <v>220</v>
      </c>
      <c r="D87" t="s">
        <v>218</v>
      </c>
      <c r="E87" t="s">
        <v>216</v>
      </c>
      <c r="F87" t="s">
        <v>217</v>
      </c>
    </row>
    <row r="88" spans="1:6" ht="15">
      <c r="A88" t="s">
        <v>583</v>
      </c>
      <c r="B88" t="s">
        <v>584</v>
      </c>
      <c r="C88" t="s">
        <v>494</v>
      </c>
      <c r="D88" t="s">
        <v>493</v>
      </c>
      <c r="E88" t="s">
        <v>35</v>
      </c>
      <c r="F88" t="s">
        <v>37</v>
      </c>
    </row>
    <row r="89" spans="1:6" ht="15">
      <c r="A89" t="s">
        <v>446</v>
      </c>
      <c r="B89" t="s">
        <v>447</v>
      </c>
      <c r="C89" t="s">
        <v>451</v>
      </c>
      <c r="D89" t="s">
        <v>450</v>
      </c>
      <c r="E89" t="s">
        <v>448</v>
      </c>
      <c r="F89" t="s">
        <v>449</v>
      </c>
    </row>
    <row r="90" spans="1:6" ht="15">
      <c r="A90" t="s">
        <v>405</v>
      </c>
      <c r="B90" t="s">
        <v>215</v>
      </c>
      <c r="C90" t="s">
        <v>220</v>
      </c>
      <c r="D90" t="s">
        <v>218</v>
      </c>
      <c r="E90" t="s">
        <v>216</v>
      </c>
      <c r="F90" t="s">
        <v>217</v>
      </c>
    </row>
    <row r="91" spans="1:6" ht="15">
      <c r="A91" t="s">
        <v>198</v>
      </c>
      <c r="B91" t="s">
        <v>193</v>
      </c>
      <c r="C91" t="s">
        <v>197</v>
      </c>
      <c r="D91" t="s">
        <v>196</v>
      </c>
      <c r="E91" t="s">
        <v>194</v>
      </c>
      <c r="F91" t="s">
        <v>195</v>
      </c>
    </row>
    <row r="92" spans="1:6" ht="15">
      <c r="A92" t="s">
        <v>27</v>
      </c>
      <c r="B92" t="s">
        <v>384</v>
      </c>
      <c r="C92" t="s">
        <v>400</v>
      </c>
      <c r="D92" t="s">
        <v>399</v>
      </c>
      <c r="E92" t="s">
        <v>28</v>
      </c>
      <c r="F92" t="s">
        <v>30</v>
      </c>
    </row>
    <row r="93" spans="1:6" ht="15">
      <c r="A93" t="s">
        <v>27</v>
      </c>
      <c r="B93" t="s">
        <v>29</v>
      </c>
      <c r="C93" t="s">
        <v>32</v>
      </c>
      <c r="D93" t="s">
        <v>31</v>
      </c>
      <c r="E93" t="s">
        <v>28</v>
      </c>
      <c r="F93" t="s">
        <v>30</v>
      </c>
    </row>
    <row r="94" spans="1:6" ht="15">
      <c r="A94" t="s">
        <v>257</v>
      </c>
      <c r="B94" t="s">
        <v>259</v>
      </c>
      <c r="C94" t="s">
        <v>256</v>
      </c>
      <c r="D94" t="s">
        <v>255</v>
      </c>
      <c r="E94" t="s">
        <v>42</v>
      </c>
      <c r="F94" t="s">
        <v>44</v>
      </c>
    </row>
    <row r="95" spans="1:6" ht="15">
      <c r="A95" t="s">
        <v>257</v>
      </c>
      <c r="B95" t="s">
        <v>259</v>
      </c>
      <c r="C95" t="s">
        <v>363</v>
      </c>
      <c r="D95" t="s">
        <v>364</v>
      </c>
      <c r="E95" t="s">
        <v>42</v>
      </c>
      <c r="F95" t="s">
        <v>44</v>
      </c>
    </row>
    <row r="96" spans="1:6" ht="15">
      <c r="A96" t="s">
        <v>332</v>
      </c>
      <c r="B96" t="s">
        <v>331</v>
      </c>
      <c r="C96" t="s">
        <v>333</v>
      </c>
      <c r="D96" t="s">
        <v>334</v>
      </c>
      <c r="E96" t="s">
        <v>330</v>
      </c>
      <c r="F96" t="s">
        <v>329</v>
      </c>
    </row>
    <row r="97" spans="1:6" ht="15">
      <c r="A97" t="s">
        <v>381</v>
      </c>
      <c r="B97" t="s">
        <v>429</v>
      </c>
      <c r="C97" t="s">
        <v>382</v>
      </c>
      <c r="D97" t="s">
        <v>383</v>
      </c>
      <c r="E97" t="s">
        <v>379</v>
      </c>
      <c r="F97" s="10" t="s">
        <v>378</v>
      </c>
    </row>
    <row r="98" spans="1:6" ht="15">
      <c r="A98" t="s">
        <v>408</v>
      </c>
      <c r="B98" t="s">
        <v>430</v>
      </c>
      <c r="C98" t="s">
        <v>410</v>
      </c>
      <c r="D98" t="s">
        <v>409</v>
      </c>
      <c r="E98" t="s">
        <v>178</v>
      </c>
      <c r="F98" t="s">
        <v>179</v>
      </c>
    </row>
    <row r="99" spans="1:6" ht="15">
      <c r="A99" t="s">
        <v>244</v>
      </c>
      <c r="B99" t="s">
        <v>430</v>
      </c>
      <c r="C99" t="s">
        <v>246</v>
      </c>
      <c r="D99" t="s">
        <v>245</v>
      </c>
      <c r="E99" t="s">
        <v>178</v>
      </c>
      <c r="F99" t="s">
        <v>179</v>
      </c>
    </row>
    <row r="100" spans="1:6" ht="15">
      <c r="A100" t="s">
        <v>223</v>
      </c>
      <c r="B100" t="s">
        <v>221</v>
      </c>
      <c r="C100" t="s">
        <v>226</v>
      </c>
      <c r="D100" t="s">
        <v>225</v>
      </c>
      <c r="E100" t="s">
        <v>222</v>
      </c>
      <c r="F100" t="s">
        <v>224</v>
      </c>
    </row>
    <row r="101" spans="1:6" ht="15">
      <c r="A101" t="s">
        <v>249</v>
      </c>
      <c r="B101" t="s">
        <v>250</v>
      </c>
      <c r="C101" t="s">
        <v>254</v>
      </c>
      <c r="D101" t="s">
        <v>253</v>
      </c>
      <c r="E101" t="s">
        <v>251</v>
      </c>
      <c r="F101" t="s">
        <v>252</v>
      </c>
    </row>
    <row r="102" spans="1:6" ht="15">
      <c r="A102" t="s">
        <v>318</v>
      </c>
      <c r="B102" t="s">
        <v>319</v>
      </c>
      <c r="C102" t="s">
        <v>321</v>
      </c>
      <c r="D102" t="s">
        <v>320</v>
      </c>
      <c r="E102" t="s">
        <v>251</v>
      </c>
      <c r="F102" t="s">
        <v>252</v>
      </c>
    </row>
    <row r="103" spans="1:6" ht="15">
      <c r="A103" t="s">
        <v>315</v>
      </c>
      <c r="B103" t="s">
        <v>314</v>
      </c>
      <c r="C103" t="s">
        <v>310</v>
      </c>
      <c r="D103" t="s">
        <v>311</v>
      </c>
      <c r="E103" t="s">
        <v>313</v>
      </c>
      <c r="F103" t="s">
        <v>312</v>
      </c>
    </row>
    <row r="104" spans="1:6" ht="15">
      <c r="A104" t="s">
        <v>315</v>
      </c>
      <c r="B104" t="s">
        <v>314</v>
      </c>
      <c r="C104" t="s">
        <v>393</v>
      </c>
      <c r="D104" t="s">
        <v>394</v>
      </c>
      <c r="E104" t="s">
        <v>313</v>
      </c>
      <c r="F104" t="s">
        <v>312</v>
      </c>
    </row>
    <row r="105" spans="1:6" ht="15">
      <c r="A105" t="s">
        <v>406</v>
      </c>
      <c r="B105" t="s">
        <v>407</v>
      </c>
      <c r="C105" t="s">
        <v>246</v>
      </c>
      <c r="D105" t="s">
        <v>245</v>
      </c>
      <c r="E105" t="s">
        <v>178</v>
      </c>
      <c r="F105" t="s">
        <v>179</v>
      </c>
    </row>
    <row r="106" spans="1:6" ht="15">
      <c r="A106" t="s">
        <v>462</v>
      </c>
      <c r="B106" t="s">
        <v>463</v>
      </c>
      <c r="C106" t="s">
        <v>465</v>
      </c>
      <c r="D106" t="s">
        <v>464</v>
      </c>
      <c r="E106" t="s">
        <v>67</v>
      </c>
      <c r="F106" t="s">
        <v>68</v>
      </c>
    </row>
    <row r="107" spans="1:6" ht="15">
      <c r="A107" t="s">
        <v>462</v>
      </c>
      <c r="B107" t="s">
        <v>463</v>
      </c>
      <c r="C107" t="s">
        <v>505</v>
      </c>
      <c r="D107" t="s">
        <v>504</v>
      </c>
      <c r="E107" t="s">
        <v>67</v>
      </c>
      <c r="F107" t="s">
        <v>68</v>
      </c>
    </row>
    <row r="108" spans="1:6" ht="15">
      <c r="A108" t="s">
        <v>452</v>
      </c>
      <c r="B108" t="s">
        <v>453</v>
      </c>
      <c r="C108" t="s">
        <v>455</v>
      </c>
      <c r="D108" t="s">
        <v>454</v>
      </c>
      <c r="E108" t="s">
        <v>67</v>
      </c>
      <c r="F108" t="s">
        <v>68</v>
      </c>
    </row>
    <row r="109" spans="1:6" ht="15">
      <c r="A109" t="s">
        <v>295</v>
      </c>
      <c r="B109" t="s">
        <v>122</v>
      </c>
      <c r="C109" t="s">
        <v>124</v>
      </c>
      <c r="D109" t="s">
        <v>123</v>
      </c>
      <c r="E109" t="s">
        <v>67</v>
      </c>
      <c r="F109" t="s">
        <v>68</v>
      </c>
    </row>
    <row r="110" spans="1:6" ht="15">
      <c r="A110" t="s">
        <v>295</v>
      </c>
      <c r="B110" t="s">
        <v>122</v>
      </c>
      <c r="C110" t="s">
        <v>390</v>
      </c>
      <c r="D110" t="s">
        <v>391</v>
      </c>
      <c r="E110" t="s">
        <v>67</v>
      </c>
      <c r="F110" t="s">
        <v>68</v>
      </c>
    </row>
    <row r="111" spans="1:6" ht="15">
      <c r="A111" t="s">
        <v>359</v>
      </c>
      <c r="B111" t="s">
        <v>357</v>
      </c>
      <c r="C111" t="s">
        <v>263</v>
      </c>
      <c r="D111" t="s">
        <v>262</v>
      </c>
      <c r="E111" t="s">
        <v>216</v>
      </c>
      <c r="F111" t="s">
        <v>217</v>
      </c>
    </row>
    <row r="112" spans="1:6" ht="15">
      <c r="A112" t="s">
        <v>359</v>
      </c>
      <c r="B112" t="s">
        <v>357</v>
      </c>
      <c r="C112" t="s">
        <v>593</v>
      </c>
      <c r="D112" t="s">
        <v>592</v>
      </c>
      <c r="E112" t="s">
        <v>216</v>
      </c>
      <c r="F112" t="s">
        <v>217</v>
      </c>
    </row>
    <row r="113" spans="1:6" ht="15">
      <c r="A113" t="s">
        <v>149</v>
      </c>
      <c r="B113" t="s">
        <v>147</v>
      </c>
      <c r="C113" t="s">
        <v>152</v>
      </c>
      <c r="D113" t="s">
        <v>151</v>
      </c>
      <c r="E113" t="s">
        <v>148</v>
      </c>
      <c r="F113" t="s">
        <v>150</v>
      </c>
    </row>
    <row r="114" spans="1:6" ht="15">
      <c r="A114" t="s">
        <v>66</v>
      </c>
      <c r="B114" t="s">
        <v>247</v>
      </c>
      <c r="C114" t="s">
        <v>71</v>
      </c>
      <c r="D114" t="s">
        <v>69</v>
      </c>
      <c r="E114" t="s">
        <v>67</v>
      </c>
      <c r="F114" t="s">
        <v>68</v>
      </c>
    </row>
    <row r="115" spans="1:6" ht="15">
      <c r="A115" t="s">
        <v>338</v>
      </c>
      <c r="B115" t="s">
        <v>337</v>
      </c>
      <c r="C115" t="s">
        <v>339</v>
      </c>
      <c r="D115" t="s">
        <v>340</v>
      </c>
      <c r="E115" t="s">
        <v>336</v>
      </c>
      <c r="F115" s="10" t="s">
        <v>335</v>
      </c>
    </row>
    <row r="116" spans="1:6" ht="15">
      <c r="A116" t="s">
        <v>577</v>
      </c>
      <c r="B116" t="s">
        <v>578</v>
      </c>
      <c r="C116" t="s">
        <v>581</v>
      </c>
      <c r="D116" t="s">
        <v>580</v>
      </c>
      <c r="E116" t="s">
        <v>579</v>
      </c>
      <c r="F116" s="31" t="s">
        <v>582</v>
      </c>
    </row>
    <row r="117" spans="1:6" ht="15">
      <c r="A117" t="s">
        <v>515</v>
      </c>
      <c r="B117" t="s">
        <v>516</v>
      </c>
      <c r="C117" t="s">
        <v>518</v>
      </c>
      <c r="D117" t="s">
        <v>517</v>
      </c>
      <c r="E117" t="s">
        <v>216</v>
      </c>
      <c r="F117" t="s">
        <v>217</v>
      </c>
    </row>
  </sheetData>
  <sheetProtection/>
  <autoFilter ref="A1:F117">
    <sortState ref="A2:F117">
      <sortCondition sortBy="value" ref="B2:B117"/>
    </sortState>
  </autoFilter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B1" sqref="B1:G5"/>
    </sheetView>
  </sheetViews>
  <sheetFormatPr defaultColWidth="9.140625" defaultRowHeight="15"/>
  <cols>
    <col min="1" max="1" width="3.421875" style="0" customWidth="1"/>
    <col min="2" max="2" width="7.7109375" style="0" customWidth="1"/>
    <col min="3" max="3" width="21.7109375" style="0" customWidth="1"/>
    <col min="4" max="4" width="7.7109375" style="0" customWidth="1"/>
    <col min="5" max="5" width="21.7109375" style="0" customWidth="1"/>
    <col min="6" max="6" width="7.7109375" style="0" customWidth="1"/>
    <col min="7" max="7" width="21.7109375" style="0" customWidth="1"/>
    <col min="8" max="8" width="9.140625" style="2" customWidth="1"/>
    <col min="9" max="9" width="11.8515625" style="5" bestFit="1" customWidth="1"/>
    <col min="10" max="10" width="11.8515625" style="0" bestFit="1" customWidth="1"/>
  </cols>
  <sheetData>
    <row r="1" spans="1:9" ht="15">
      <c r="A1" t="s">
        <v>6</v>
      </c>
      <c r="B1" t="s">
        <v>223</v>
      </c>
      <c r="C1" t="s">
        <v>221</v>
      </c>
      <c r="D1" t="s">
        <v>226</v>
      </c>
      <c r="E1" t="s">
        <v>225</v>
      </c>
      <c r="F1" t="s">
        <v>222</v>
      </c>
      <c r="G1" t="s">
        <v>224</v>
      </c>
      <c r="H1" s="1">
        <v>0.2485763888888889</v>
      </c>
      <c r="I1" s="5">
        <f>IF(OR(H1="RET",H1="ELIM"),"",IF((H1-$H$1)&lt;$H$1*0.2,100-((H1-$H$1)/($H$1*0.2/100)),0))</f>
        <v>100</v>
      </c>
    </row>
    <row r="2" spans="1:9" ht="15">
      <c r="A2" t="s">
        <v>7</v>
      </c>
      <c r="B2" t="s">
        <v>229</v>
      </c>
      <c r="C2" t="s">
        <v>227</v>
      </c>
      <c r="D2" t="s">
        <v>232</v>
      </c>
      <c r="E2" t="s">
        <v>231</v>
      </c>
      <c r="F2" t="s">
        <v>228</v>
      </c>
      <c r="G2" t="s">
        <v>230</v>
      </c>
      <c r="H2" s="1">
        <v>0.25013888888888886</v>
      </c>
      <c r="I2" s="5">
        <f>IF(OR(H2="RET",H2="ELIM"),"",IF((H2-$H$1)&lt;$H$1*0.2,100-((H2-$H$1)/($H$1*0.2/100)),0))</f>
        <v>96.85710294733909</v>
      </c>
    </row>
    <row r="3" spans="1:9" ht="15">
      <c r="A3" t="s">
        <v>14</v>
      </c>
      <c r="B3" t="s">
        <v>235</v>
      </c>
      <c r="C3" t="s">
        <v>233</v>
      </c>
      <c r="D3" t="s">
        <v>238</v>
      </c>
      <c r="E3" t="s">
        <v>237</v>
      </c>
      <c r="F3" t="s">
        <v>234</v>
      </c>
      <c r="G3" t="s">
        <v>236</v>
      </c>
      <c r="H3" s="1">
        <v>0.25015046296296295</v>
      </c>
      <c r="I3" s="5">
        <f>IF(OR(H3="RET",H3="ELIM"),"",IF((H3-$H$1)&lt;$H$1*0.2,100-((H3-$H$1)/($H$1*0.2/100)),0))</f>
        <v>96.83382222843044</v>
      </c>
    </row>
    <row r="4" spans="1:9" ht="15">
      <c r="A4" t="s">
        <v>19</v>
      </c>
      <c r="B4" t="s">
        <v>240</v>
      </c>
      <c r="C4" t="s">
        <v>239</v>
      </c>
      <c r="D4" t="s">
        <v>242</v>
      </c>
      <c r="E4" t="s">
        <v>241</v>
      </c>
      <c r="F4" t="s">
        <v>67</v>
      </c>
      <c r="G4" s="6" t="s">
        <v>68</v>
      </c>
      <c r="H4" s="1">
        <v>0.26372685185185185</v>
      </c>
      <c r="I4" s="5">
        <f>IF(OR(H4="RET",H4="ELIM"),"",IF((H4-$H$1)&lt;$H$1*0.2,100-((H4-$H$1)/($H$1*0.2/100)),0))</f>
        <v>69.52553894864273</v>
      </c>
    </row>
    <row r="5" spans="1:9" ht="15">
      <c r="A5" t="s">
        <v>26</v>
      </c>
      <c r="B5" t="s">
        <v>244</v>
      </c>
      <c r="C5" t="s">
        <v>243</v>
      </c>
      <c r="D5" t="s">
        <v>246</v>
      </c>
      <c r="E5" t="s">
        <v>245</v>
      </c>
      <c r="F5" t="s">
        <v>178</v>
      </c>
      <c r="G5" t="s">
        <v>179</v>
      </c>
      <c r="H5" s="1">
        <v>0.321087962962963</v>
      </c>
      <c r="I5" s="5">
        <f>IF(OR(H5="RET",H5="ELIM"),"",IF((H5-$H$1)&lt;$H$1*0.2,100-((H5-$H$1)/($H$1*0.2/100)),0))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3.421875" style="0" customWidth="1"/>
    <col min="2" max="2" width="7.7109375" style="0" customWidth="1"/>
    <col min="3" max="3" width="21.7109375" style="0" customWidth="1"/>
    <col min="4" max="4" width="7.7109375" style="0" customWidth="1"/>
    <col min="5" max="5" width="21.7109375" style="0" customWidth="1"/>
    <col min="6" max="6" width="7.7109375" style="0" customWidth="1"/>
    <col min="7" max="7" width="21.7109375" style="0" customWidth="1"/>
    <col min="8" max="8" width="9.140625" style="2" customWidth="1"/>
    <col min="9" max="9" width="11.8515625" style="5" bestFit="1" customWidth="1"/>
  </cols>
  <sheetData>
    <row r="1" spans="1:9" ht="15">
      <c r="A1" t="s">
        <v>248</v>
      </c>
      <c r="B1" t="s">
        <v>66</v>
      </c>
      <c r="C1" t="s">
        <v>247</v>
      </c>
      <c r="D1" t="s">
        <v>71</v>
      </c>
      <c r="E1" t="s">
        <v>69</v>
      </c>
      <c r="F1" t="s">
        <v>67</v>
      </c>
      <c r="G1" t="s">
        <v>68</v>
      </c>
      <c r="H1" s="1">
        <v>0.10944444444444446</v>
      </c>
      <c r="I1" s="5">
        <f>IF(OR(H1="RET",H1="ELIM"),"",IF((H1-$H$1)&lt;$H$1*0.2,100-((H1-$H$1)/($H$1*0.2/100)),0))</f>
        <v>100</v>
      </c>
    </row>
    <row r="2" spans="1:9" ht="15">
      <c r="A2" t="s">
        <v>7</v>
      </c>
      <c r="B2" t="s">
        <v>249</v>
      </c>
      <c r="C2" t="s">
        <v>250</v>
      </c>
      <c r="D2" t="s">
        <v>254</v>
      </c>
      <c r="E2" t="s">
        <v>253</v>
      </c>
      <c r="F2" t="s">
        <v>251</v>
      </c>
      <c r="G2" t="s">
        <v>252</v>
      </c>
      <c r="H2" s="1">
        <v>0.11030092592592593</v>
      </c>
      <c r="I2" s="5">
        <f aca="true" t="shared" si="0" ref="I2:I11">IF(OR(H2="RET",H2="ELIM"),"",IF((H2-$H$1)&lt;$H$1*0.2,100-((H2-$H$1)/($H$1*0.2/100)),0))</f>
        <v>96.08714043993236</v>
      </c>
    </row>
    <row r="3" spans="1:9" ht="15">
      <c r="A3" t="s">
        <v>258</v>
      </c>
      <c r="B3" t="s">
        <v>257</v>
      </c>
      <c r="C3" t="s">
        <v>259</v>
      </c>
      <c r="D3" t="s">
        <v>256</v>
      </c>
      <c r="E3" t="s">
        <v>255</v>
      </c>
      <c r="F3" t="s">
        <v>42</v>
      </c>
      <c r="G3" t="s">
        <v>44</v>
      </c>
      <c r="H3" s="1">
        <v>0.11496527777777778</v>
      </c>
      <c r="I3" s="5">
        <f t="shared" si="0"/>
        <v>74.77791878172594</v>
      </c>
    </row>
    <row r="4" spans="1:9" ht="15">
      <c r="A4" t="s">
        <v>261</v>
      </c>
      <c r="B4" t="s">
        <v>20</v>
      </c>
      <c r="C4" t="s">
        <v>260</v>
      </c>
      <c r="D4" t="s">
        <v>25</v>
      </c>
      <c r="E4" t="s">
        <v>24</v>
      </c>
      <c r="F4" t="s">
        <v>21</v>
      </c>
      <c r="G4" t="s">
        <v>23</v>
      </c>
      <c r="H4" s="1">
        <v>0.11872685185185185</v>
      </c>
      <c r="I4" s="5">
        <f t="shared" si="0"/>
        <v>57.59306260575303</v>
      </c>
    </row>
    <row r="5" spans="1:9" ht="15">
      <c r="A5" t="s">
        <v>265</v>
      </c>
      <c r="B5" t="s">
        <v>266</v>
      </c>
      <c r="C5" t="s">
        <v>264</v>
      </c>
      <c r="D5" t="s">
        <v>263</v>
      </c>
      <c r="E5" t="s">
        <v>262</v>
      </c>
      <c r="F5" t="s">
        <v>216</v>
      </c>
      <c r="G5" t="s">
        <v>217</v>
      </c>
      <c r="H5" s="1">
        <v>0.12877314814814814</v>
      </c>
      <c r="I5" s="5">
        <f t="shared" si="0"/>
        <v>11.69627749576999</v>
      </c>
    </row>
    <row r="6" spans="1:9" ht="15">
      <c r="A6" t="s">
        <v>272</v>
      </c>
      <c r="B6" t="s">
        <v>273</v>
      </c>
      <c r="C6" t="s">
        <v>271</v>
      </c>
      <c r="D6" t="s">
        <v>268</v>
      </c>
      <c r="E6" t="s">
        <v>267</v>
      </c>
      <c r="F6" t="s">
        <v>270</v>
      </c>
      <c r="G6" t="s">
        <v>269</v>
      </c>
      <c r="H6" s="1">
        <v>0.13056712962962963</v>
      </c>
      <c r="I6" s="5">
        <f t="shared" si="0"/>
        <v>3.50042301184439</v>
      </c>
    </row>
    <row r="7" spans="1:9" ht="15">
      <c r="A7" t="s">
        <v>275</v>
      </c>
      <c r="B7" t="s">
        <v>89</v>
      </c>
      <c r="C7" t="s">
        <v>276</v>
      </c>
      <c r="D7" t="s">
        <v>95</v>
      </c>
      <c r="E7" t="s">
        <v>94</v>
      </c>
      <c r="F7" t="s">
        <v>91</v>
      </c>
      <c r="G7" t="s">
        <v>274</v>
      </c>
      <c r="H7" s="1">
        <v>0.13260416666666666</v>
      </c>
      <c r="I7" s="5">
        <f t="shared" si="0"/>
        <v>0</v>
      </c>
    </row>
    <row r="8" spans="1:9" ht="15">
      <c r="A8" t="s">
        <v>280</v>
      </c>
      <c r="B8" t="s">
        <v>281</v>
      </c>
      <c r="C8" t="s">
        <v>279</v>
      </c>
      <c r="D8" t="s">
        <v>277</v>
      </c>
      <c r="E8" t="s">
        <v>278</v>
      </c>
      <c r="F8" t="s">
        <v>67</v>
      </c>
      <c r="G8" t="s">
        <v>68</v>
      </c>
      <c r="H8" s="1">
        <v>0.13260416666666666</v>
      </c>
      <c r="I8" s="5">
        <f t="shared" si="0"/>
        <v>0</v>
      </c>
    </row>
    <row r="9" spans="1:9" ht="15">
      <c r="A9" t="s">
        <v>283</v>
      </c>
      <c r="B9" t="s">
        <v>48</v>
      </c>
      <c r="C9" t="s">
        <v>282</v>
      </c>
      <c r="D9" t="s">
        <v>53</v>
      </c>
      <c r="E9" t="s">
        <v>52</v>
      </c>
      <c r="F9" t="s">
        <v>49</v>
      </c>
      <c r="G9" t="s">
        <v>51</v>
      </c>
      <c r="H9" s="1">
        <v>0.16675925925925927</v>
      </c>
      <c r="I9" s="5">
        <f t="shared" si="0"/>
        <v>0</v>
      </c>
    </row>
    <row r="10" spans="2:9" ht="15">
      <c r="B10" t="s">
        <v>287</v>
      </c>
      <c r="C10" t="s">
        <v>286</v>
      </c>
      <c r="D10" t="s">
        <v>284</v>
      </c>
      <c r="E10" t="s">
        <v>285</v>
      </c>
      <c r="F10" t="s">
        <v>270</v>
      </c>
      <c r="G10" t="s">
        <v>269</v>
      </c>
      <c r="H10" s="2" t="s">
        <v>62</v>
      </c>
      <c r="I10" s="5">
        <f t="shared" si="0"/>
      </c>
    </row>
    <row r="11" spans="1:9" ht="15">
      <c r="A11" t="s">
        <v>290</v>
      </c>
      <c r="B11" t="s">
        <v>294</v>
      </c>
      <c r="C11" t="s">
        <v>293</v>
      </c>
      <c r="D11" t="s">
        <v>288</v>
      </c>
      <c r="E11" t="s">
        <v>289</v>
      </c>
      <c r="F11" t="s">
        <v>292</v>
      </c>
      <c r="G11" s="7" t="s">
        <v>291</v>
      </c>
      <c r="H11" s="2" t="s">
        <v>97</v>
      </c>
      <c r="I11" s="5">
        <f t="shared" si="0"/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B1" sqref="B1:G6"/>
    </sheetView>
  </sheetViews>
  <sheetFormatPr defaultColWidth="9.140625" defaultRowHeight="15"/>
  <cols>
    <col min="1" max="1" width="3.421875" style="0" customWidth="1"/>
    <col min="2" max="2" width="7.7109375" style="0" customWidth="1"/>
    <col min="3" max="3" width="21.7109375" style="0" customWidth="1"/>
    <col min="4" max="4" width="7.7109375" style="0" customWidth="1"/>
    <col min="5" max="5" width="21.7109375" style="0" customWidth="1"/>
    <col min="6" max="6" width="7.7109375" style="0" customWidth="1"/>
    <col min="7" max="7" width="21.7109375" style="0" customWidth="1"/>
    <col min="8" max="8" width="9.140625" style="2" customWidth="1"/>
    <col min="9" max="9" width="11.8515625" style="5" bestFit="1" customWidth="1"/>
  </cols>
  <sheetData>
    <row r="1" spans="1:9" ht="15">
      <c r="A1" t="s">
        <v>248</v>
      </c>
      <c r="B1" t="s">
        <v>295</v>
      </c>
      <c r="C1" t="s">
        <v>122</v>
      </c>
      <c r="D1" t="s">
        <v>124</v>
      </c>
      <c r="E1" t="s">
        <v>123</v>
      </c>
      <c r="F1" t="s">
        <v>67</v>
      </c>
      <c r="G1" t="s">
        <v>68</v>
      </c>
      <c r="H1" s="1">
        <v>0.20494212962962963</v>
      </c>
      <c r="I1" s="5">
        <f aca="true" t="shared" si="0" ref="I1:I6">IF(OR(H1="RET",H1="ELIM"),"",IF((H1-$H$1)&lt;$H$1*0.2,100-((H1-$H$1)/($H$1*0.2/100)),0))</f>
        <v>100</v>
      </c>
    </row>
    <row r="2" spans="1:9" ht="15">
      <c r="A2" t="s">
        <v>297</v>
      </c>
      <c r="B2" t="s">
        <v>61</v>
      </c>
      <c r="C2" t="s">
        <v>296</v>
      </c>
      <c r="D2" t="s">
        <v>65</v>
      </c>
      <c r="E2" t="s">
        <v>63</v>
      </c>
      <c r="F2" t="s">
        <v>42</v>
      </c>
      <c r="G2" t="s">
        <v>44</v>
      </c>
      <c r="H2" s="1">
        <v>0.2049537037037037</v>
      </c>
      <c r="I2" s="5">
        <f t="shared" si="0"/>
        <v>99.97176257977073</v>
      </c>
    </row>
    <row r="3" spans="1:9" ht="15">
      <c r="A3" t="s">
        <v>258</v>
      </c>
      <c r="B3" t="s">
        <v>298</v>
      </c>
      <c r="C3" t="s">
        <v>164</v>
      </c>
      <c r="D3" t="s">
        <v>169</v>
      </c>
      <c r="E3" t="s">
        <v>168</v>
      </c>
      <c r="F3" t="s">
        <v>165</v>
      </c>
      <c r="G3" t="s">
        <v>167</v>
      </c>
      <c r="H3" s="1">
        <v>0.2050462962962963</v>
      </c>
      <c r="I3" s="5">
        <f t="shared" si="0"/>
        <v>99.74586321793637</v>
      </c>
    </row>
    <row r="4" spans="1:9" ht="15">
      <c r="A4" t="s">
        <v>261</v>
      </c>
      <c r="B4" t="s">
        <v>299</v>
      </c>
      <c r="C4" t="s">
        <v>133</v>
      </c>
      <c r="D4" t="s">
        <v>136</v>
      </c>
      <c r="E4" t="s">
        <v>135</v>
      </c>
      <c r="F4" t="s">
        <v>67</v>
      </c>
      <c r="G4" t="s">
        <v>68</v>
      </c>
      <c r="H4" s="1">
        <v>0.20530092592592594</v>
      </c>
      <c r="I4" s="5">
        <f t="shared" si="0"/>
        <v>99.12463997289203</v>
      </c>
    </row>
    <row r="5" spans="1:9" ht="15">
      <c r="A5" t="s">
        <v>265</v>
      </c>
      <c r="B5" t="s">
        <v>305</v>
      </c>
      <c r="C5" t="s">
        <v>304</v>
      </c>
      <c r="D5" t="s">
        <v>300</v>
      </c>
      <c r="E5" t="s">
        <v>301</v>
      </c>
      <c r="F5" t="s">
        <v>303</v>
      </c>
      <c r="G5" t="s">
        <v>302</v>
      </c>
      <c r="H5" s="1">
        <v>0.23693287037037036</v>
      </c>
      <c r="I5" s="5">
        <f t="shared" si="0"/>
        <v>21.951770486248392</v>
      </c>
    </row>
    <row r="6" spans="2:9" ht="15">
      <c r="B6" t="s">
        <v>192</v>
      </c>
      <c r="C6" t="s">
        <v>187</v>
      </c>
      <c r="D6" t="s">
        <v>191</v>
      </c>
      <c r="E6" t="s">
        <v>190</v>
      </c>
      <c r="F6" t="s">
        <v>188</v>
      </c>
      <c r="G6" t="s">
        <v>189</v>
      </c>
      <c r="H6" s="2" t="s">
        <v>62</v>
      </c>
      <c r="I6" s="5">
        <f t="shared" si="0"/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B1" sqref="B1:G3"/>
    </sheetView>
  </sheetViews>
  <sheetFormatPr defaultColWidth="9.140625" defaultRowHeight="15"/>
  <cols>
    <col min="1" max="1" width="3.421875" style="0" customWidth="1"/>
    <col min="2" max="2" width="7.7109375" style="0" customWidth="1"/>
    <col min="3" max="3" width="21.7109375" style="0" customWidth="1"/>
    <col min="4" max="4" width="7.7109375" style="0" customWidth="1"/>
    <col min="5" max="5" width="21.7109375" style="0" customWidth="1"/>
    <col min="6" max="6" width="7.7109375" style="0" customWidth="1"/>
    <col min="7" max="7" width="21.7109375" style="0" customWidth="1"/>
    <col min="8" max="8" width="9.140625" style="2" customWidth="1"/>
    <col min="9" max="9" width="11.8515625" style="5" bestFit="1" customWidth="1"/>
  </cols>
  <sheetData>
    <row r="1" spans="1:9" ht="15">
      <c r="A1" t="s">
        <v>248</v>
      </c>
      <c r="B1" t="s">
        <v>308</v>
      </c>
      <c r="C1" t="s">
        <v>233</v>
      </c>
      <c r="D1" t="s">
        <v>306</v>
      </c>
      <c r="E1" t="s">
        <v>307</v>
      </c>
      <c r="F1" t="s">
        <v>234</v>
      </c>
      <c r="G1" t="s">
        <v>236</v>
      </c>
      <c r="H1" s="1">
        <v>0.3705439814814815</v>
      </c>
      <c r="I1" s="5">
        <f>IF(OR(H1="RET",H1="ELIM"),"",IF((H1-$H$1)&lt;$H$1*0.2,100-((H1-$H$1)/($H$1*0.2/100)),0))</f>
        <v>100</v>
      </c>
    </row>
    <row r="2" spans="1:9" ht="15">
      <c r="A2" t="s">
        <v>297</v>
      </c>
      <c r="B2" t="s">
        <v>309</v>
      </c>
      <c r="C2" t="s">
        <v>239</v>
      </c>
      <c r="D2" t="s">
        <v>242</v>
      </c>
      <c r="E2" t="s">
        <v>241</v>
      </c>
      <c r="F2" t="s">
        <v>67</v>
      </c>
      <c r="G2" t="s">
        <v>68</v>
      </c>
      <c r="H2" s="1">
        <v>0.3796643518518519</v>
      </c>
      <c r="I2" s="5">
        <f>IF(OR(H2="RET",H2="ELIM"),"",IF((H2-$H$1)&lt;$H$1*0.2,100-((H2-$H$1)/($H$1*0.2/100)),0))</f>
        <v>87.69326878025923</v>
      </c>
    </row>
    <row r="3" spans="2:9" ht="15">
      <c r="B3" t="s">
        <v>315</v>
      </c>
      <c r="C3" t="s">
        <v>314</v>
      </c>
      <c r="D3" t="s">
        <v>310</v>
      </c>
      <c r="E3" t="s">
        <v>311</v>
      </c>
      <c r="F3" t="s">
        <v>313</v>
      </c>
      <c r="G3" t="s">
        <v>312</v>
      </c>
      <c r="H3" s="2" t="s">
        <v>97</v>
      </c>
      <c r="I3" s="5">
        <f>IF(OR(H3="RET",H3="ELIM"),"",IF((H3-$H$1)&lt;$H$1*0.2,100-((H3-$H$1)/($H$1*0.2/100)),0))</f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B1" sqref="B1:G17"/>
    </sheetView>
  </sheetViews>
  <sheetFormatPr defaultColWidth="9.140625" defaultRowHeight="15"/>
  <cols>
    <col min="1" max="1" width="3.421875" style="0" customWidth="1"/>
    <col min="2" max="2" width="7.7109375" style="0" customWidth="1"/>
    <col min="3" max="3" width="21.7109375" style="0" customWidth="1"/>
    <col min="4" max="4" width="7.7109375" style="0" customWidth="1"/>
    <col min="5" max="5" width="21.7109375" style="0" customWidth="1"/>
    <col min="6" max="6" width="7.7109375" style="0" customWidth="1"/>
    <col min="7" max="7" width="21.7109375" style="0" customWidth="1"/>
    <col min="8" max="8" width="9.140625" style="2" customWidth="1"/>
    <col min="9" max="9" width="11.8515625" style="5" bestFit="1" customWidth="1"/>
  </cols>
  <sheetData>
    <row r="1" spans="1:9" ht="15">
      <c r="A1" t="s">
        <v>248</v>
      </c>
      <c r="B1" t="s">
        <v>249</v>
      </c>
      <c r="C1" t="s">
        <v>250</v>
      </c>
      <c r="D1" t="s">
        <v>254</v>
      </c>
      <c r="E1" t="s">
        <v>253</v>
      </c>
      <c r="F1" t="s">
        <v>251</v>
      </c>
      <c r="G1" t="s">
        <v>252</v>
      </c>
      <c r="H1" s="1">
        <v>0.11975694444444444</v>
      </c>
      <c r="I1" s="5">
        <f aca="true" t="shared" si="0" ref="I1:I17">IF(OR(H1="RET",H1="ELIM"),"",IF((H1-$H$1)&lt;$H$1*0.2,100-((H1-$H$1)/($H$1*0.2/100)),0))</f>
        <v>100</v>
      </c>
    </row>
    <row r="2" spans="1:9" ht="15">
      <c r="A2" t="s">
        <v>297</v>
      </c>
      <c r="B2" t="s">
        <v>318</v>
      </c>
      <c r="C2" t="s">
        <v>319</v>
      </c>
      <c r="D2" t="s">
        <v>321</v>
      </c>
      <c r="E2" t="s">
        <v>320</v>
      </c>
      <c r="F2" t="s">
        <v>251</v>
      </c>
      <c r="G2" t="s">
        <v>252</v>
      </c>
      <c r="H2" s="1">
        <v>0.11978009259259259</v>
      </c>
      <c r="I2" s="5">
        <f t="shared" si="0"/>
        <v>99.90335362907123</v>
      </c>
    </row>
    <row r="3" spans="1:9" ht="15">
      <c r="A3" t="s">
        <v>258</v>
      </c>
      <c r="B3" t="s">
        <v>41</v>
      </c>
      <c r="C3" t="s">
        <v>322</v>
      </c>
      <c r="D3" t="s">
        <v>46</v>
      </c>
      <c r="E3" t="s">
        <v>45</v>
      </c>
      <c r="F3" t="s">
        <v>42</v>
      </c>
      <c r="G3" t="s">
        <v>44</v>
      </c>
      <c r="H3" s="1">
        <v>0.12019675925925927</v>
      </c>
      <c r="I3" s="5">
        <f t="shared" si="0"/>
        <v>98.1637189523533</v>
      </c>
    </row>
    <row r="4" spans="1:9" ht="15">
      <c r="A4" t="s">
        <v>261</v>
      </c>
      <c r="B4" t="s">
        <v>324</v>
      </c>
      <c r="C4" t="s">
        <v>323</v>
      </c>
      <c r="D4" t="s">
        <v>325</v>
      </c>
      <c r="E4" t="s">
        <v>326</v>
      </c>
      <c r="F4" t="s">
        <v>73</v>
      </c>
      <c r="G4" t="s">
        <v>74</v>
      </c>
      <c r="H4" s="1">
        <v>0.12067129629629629</v>
      </c>
      <c r="I4" s="5">
        <f t="shared" si="0"/>
        <v>96.18246834831355</v>
      </c>
    </row>
    <row r="5" spans="1:9" ht="15">
      <c r="A5" t="s">
        <v>265</v>
      </c>
      <c r="B5" t="s">
        <v>328</v>
      </c>
      <c r="C5" t="s">
        <v>327</v>
      </c>
      <c r="D5" t="s">
        <v>277</v>
      </c>
      <c r="E5" t="s">
        <v>278</v>
      </c>
      <c r="F5" t="s">
        <v>67</v>
      </c>
      <c r="G5" t="s">
        <v>68</v>
      </c>
      <c r="H5" s="1">
        <v>0.12068287037037036</v>
      </c>
      <c r="I5" s="5">
        <f t="shared" si="0"/>
        <v>96.1341451628492</v>
      </c>
    </row>
    <row r="6" spans="1:9" ht="15">
      <c r="A6" t="s">
        <v>272</v>
      </c>
      <c r="B6" t="s">
        <v>332</v>
      </c>
      <c r="C6" t="s">
        <v>331</v>
      </c>
      <c r="D6" t="s">
        <v>333</v>
      </c>
      <c r="E6" t="s">
        <v>334</v>
      </c>
      <c r="F6" t="s">
        <v>330</v>
      </c>
      <c r="G6" t="s">
        <v>329</v>
      </c>
      <c r="H6" s="1">
        <v>0.12077546296296297</v>
      </c>
      <c r="I6" s="5">
        <f t="shared" si="0"/>
        <v>95.747559679134</v>
      </c>
    </row>
    <row r="7" spans="1:9" ht="15">
      <c r="A7" t="s">
        <v>275</v>
      </c>
      <c r="B7" t="s">
        <v>338</v>
      </c>
      <c r="C7" t="s">
        <v>337</v>
      </c>
      <c r="D7" t="s">
        <v>339</v>
      </c>
      <c r="E7" t="s">
        <v>340</v>
      </c>
      <c r="F7" t="s">
        <v>336</v>
      </c>
      <c r="G7" s="10" t="s">
        <v>335</v>
      </c>
      <c r="H7" s="1">
        <v>0.12390046296296296</v>
      </c>
      <c r="I7" s="5">
        <f t="shared" si="0"/>
        <v>82.70029960374988</v>
      </c>
    </row>
    <row r="8" spans="1:9" ht="15">
      <c r="A8" t="s">
        <v>343</v>
      </c>
      <c r="B8" t="s">
        <v>342</v>
      </c>
      <c r="C8" t="s">
        <v>341</v>
      </c>
      <c r="D8" t="s">
        <v>344</v>
      </c>
      <c r="E8" t="s">
        <v>345</v>
      </c>
      <c r="F8" t="s">
        <v>336</v>
      </c>
      <c r="G8" s="10" t="s">
        <v>335</v>
      </c>
      <c r="H8" s="1">
        <v>0.12398148148148147</v>
      </c>
      <c r="I8" s="5">
        <f t="shared" si="0"/>
        <v>82.36203730549923</v>
      </c>
    </row>
    <row r="9" spans="1:9" ht="15">
      <c r="A9" t="s">
        <v>283</v>
      </c>
      <c r="B9" t="s">
        <v>273</v>
      </c>
      <c r="C9" t="s">
        <v>271</v>
      </c>
      <c r="D9" t="s">
        <v>268</v>
      </c>
      <c r="E9" t="s">
        <v>267</v>
      </c>
      <c r="F9" t="s">
        <v>270</v>
      </c>
      <c r="G9" t="s">
        <v>269</v>
      </c>
      <c r="H9" s="1">
        <v>0.12518518518518518</v>
      </c>
      <c r="I9" s="5">
        <f t="shared" si="0"/>
        <v>77.33642601720308</v>
      </c>
    </row>
    <row r="10" spans="1:9" ht="15">
      <c r="A10" t="s">
        <v>349</v>
      </c>
      <c r="B10" t="s">
        <v>350</v>
      </c>
      <c r="C10" t="s">
        <v>348</v>
      </c>
      <c r="D10" t="s">
        <v>351</v>
      </c>
      <c r="E10" t="s">
        <v>352</v>
      </c>
      <c r="F10" t="s">
        <v>347</v>
      </c>
      <c r="G10" t="s">
        <v>346</v>
      </c>
      <c r="H10" s="1">
        <v>0.1252199074074074</v>
      </c>
      <c r="I10" s="5">
        <f t="shared" si="0"/>
        <v>77.1914564608099</v>
      </c>
    </row>
    <row r="11" spans="1:9" ht="15">
      <c r="A11" t="s">
        <v>353</v>
      </c>
      <c r="B11" t="s">
        <v>354</v>
      </c>
      <c r="C11" t="s">
        <v>143</v>
      </c>
      <c r="D11" t="s">
        <v>355</v>
      </c>
      <c r="E11" t="s">
        <v>356</v>
      </c>
      <c r="F11" t="s">
        <v>73</v>
      </c>
      <c r="G11" t="s">
        <v>74</v>
      </c>
      <c r="H11" s="1">
        <v>0.126875</v>
      </c>
      <c r="I11" s="5">
        <f t="shared" si="0"/>
        <v>70.28124093940278</v>
      </c>
    </row>
    <row r="12" spans="1:9" ht="15">
      <c r="A12" t="s">
        <v>358</v>
      </c>
      <c r="B12" t="s">
        <v>359</v>
      </c>
      <c r="C12" t="s">
        <v>357</v>
      </c>
      <c r="D12" t="s">
        <v>263</v>
      </c>
      <c r="E12" t="s">
        <v>262</v>
      </c>
      <c r="F12" t="s">
        <v>216</v>
      </c>
      <c r="G12" t="s">
        <v>217</v>
      </c>
      <c r="H12" s="1">
        <v>0.13783564814814817</v>
      </c>
      <c r="I12" s="5">
        <f t="shared" si="0"/>
        <v>24.51918430462929</v>
      </c>
    </row>
    <row r="13" spans="1:9" ht="15">
      <c r="A13" t="s">
        <v>360</v>
      </c>
      <c r="B13" t="s">
        <v>266</v>
      </c>
      <c r="C13" t="s">
        <v>264</v>
      </c>
      <c r="D13" t="s">
        <v>220</v>
      </c>
      <c r="E13" t="s">
        <v>218</v>
      </c>
      <c r="F13" t="s">
        <v>216</v>
      </c>
      <c r="G13" t="s">
        <v>217</v>
      </c>
      <c r="H13" s="1">
        <v>0.1378587962962963</v>
      </c>
      <c r="I13" s="5">
        <f t="shared" si="0"/>
        <v>24.422537933700582</v>
      </c>
    </row>
    <row r="14" spans="1:9" ht="15">
      <c r="A14" t="s">
        <v>362</v>
      </c>
      <c r="B14" t="s">
        <v>101</v>
      </c>
      <c r="C14" t="s">
        <v>361</v>
      </c>
      <c r="D14" t="s">
        <v>363</v>
      </c>
      <c r="E14" t="s">
        <v>364</v>
      </c>
      <c r="F14" t="s">
        <v>42</v>
      </c>
      <c r="G14" t="s">
        <v>44</v>
      </c>
      <c r="H14" s="1">
        <v>0.14754629629629631</v>
      </c>
      <c r="I14" s="5">
        <f t="shared" si="0"/>
        <v>0</v>
      </c>
    </row>
    <row r="15" spans="1:9" ht="15">
      <c r="A15" t="s">
        <v>365</v>
      </c>
      <c r="B15" t="s">
        <v>66</v>
      </c>
      <c r="C15" t="s">
        <v>247</v>
      </c>
      <c r="D15" t="s">
        <v>71</v>
      </c>
      <c r="E15" t="s">
        <v>69</v>
      </c>
      <c r="F15" t="s">
        <v>67</v>
      </c>
      <c r="G15" t="s">
        <v>68</v>
      </c>
      <c r="H15" s="2" t="s">
        <v>62</v>
      </c>
      <c r="I15" s="5">
        <f t="shared" si="0"/>
      </c>
    </row>
    <row r="16" spans="1:9" ht="15">
      <c r="A16" t="s">
        <v>290</v>
      </c>
      <c r="B16" t="s">
        <v>367</v>
      </c>
      <c r="C16" t="s">
        <v>366</v>
      </c>
      <c r="D16" t="s">
        <v>368</v>
      </c>
      <c r="E16" t="s">
        <v>369</v>
      </c>
      <c r="F16" t="s">
        <v>91</v>
      </c>
      <c r="G16" t="s">
        <v>274</v>
      </c>
      <c r="H16" s="2" t="s">
        <v>62</v>
      </c>
      <c r="I16" s="5">
        <f t="shared" si="0"/>
      </c>
    </row>
    <row r="17" spans="1:9" ht="15">
      <c r="A17" t="s">
        <v>365</v>
      </c>
      <c r="B17" t="s">
        <v>375</v>
      </c>
      <c r="C17" t="s">
        <v>374</v>
      </c>
      <c r="D17" t="s">
        <v>373</v>
      </c>
      <c r="E17" t="s">
        <v>371</v>
      </c>
      <c r="F17" t="s">
        <v>372</v>
      </c>
      <c r="G17" t="s">
        <v>370</v>
      </c>
      <c r="H17" s="2" t="s">
        <v>62</v>
      </c>
      <c r="I17" s="5">
        <f t="shared" si="0"/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B1" sqref="B1:G7"/>
    </sheetView>
  </sheetViews>
  <sheetFormatPr defaultColWidth="9.140625" defaultRowHeight="15"/>
  <cols>
    <col min="1" max="1" width="3.421875" style="0" customWidth="1"/>
    <col min="2" max="2" width="7.7109375" style="0" customWidth="1"/>
    <col min="3" max="3" width="21.7109375" style="0" customWidth="1"/>
    <col min="4" max="4" width="7.7109375" style="0" customWidth="1"/>
    <col min="5" max="5" width="21.7109375" style="0" customWidth="1"/>
    <col min="6" max="6" width="7.7109375" style="0" customWidth="1"/>
    <col min="7" max="7" width="21.7109375" style="0" customWidth="1"/>
    <col min="8" max="8" width="9.140625" style="2" customWidth="1"/>
    <col min="9" max="9" width="11.8515625" style="5" bestFit="1" customWidth="1"/>
  </cols>
  <sheetData>
    <row r="1" spans="1:9" ht="15">
      <c r="A1" t="s">
        <v>248</v>
      </c>
      <c r="B1" t="s">
        <v>184</v>
      </c>
      <c r="C1" t="s">
        <v>181</v>
      </c>
      <c r="D1" t="s">
        <v>376</v>
      </c>
      <c r="E1" t="s">
        <v>377</v>
      </c>
      <c r="F1" t="s">
        <v>35</v>
      </c>
      <c r="G1" t="s">
        <v>37</v>
      </c>
      <c r="H1" s="1">
        <v>0.19381944444444443</v>
      </c>
      <c r="I1" s="5">
        <f aca="true" t="shared" si="0" ref="I1:I7">IF(OR(H1="RET",H1="ELIM"),"",IF((H1-$H$1)&lt;$H$1*0.2,100-((H1-$H$1)/($H$1*0.2/100)),0))</f>
        <v>100</v>
      </c>
    </row>
    <row r="2" spans="1:9" ht="15">
      <c r="A2" t="s">
        <v>297</v>
      </c>
      <c r="B2" t="s">
        <v>381</v>
      </c>
      <c r="C2" t="s">
        <v>380</v>
      </c>
      <c r="D2" t="s">
        <v>382</v>
      </c>
      <c r="E2" t="s">
        <v>383</v>
      </c>
      <c r="F2" t="s">
        <v>379</v>
      </c>
      <c r="G2" s="10" t="s">
        <v>378</v>
      </c>
      <c r="H2" s="1">
        <v>0.2002199074074074</v>
      </c>
      <c r="I2" s="5">
        <f t="shared" si="0"/>
        <v>83.48859429117404</v>
      </c>
    </row>
    <row r="3" spans="1:9" ht="15">
      <c r="A3" t="s">
        <v>258</v>
      </c>
      <c r="B3" t="s">
        <v>27</v>
      </c>
      <c r="C3" t="s">
        <v>384</v>
      </c>
      <c r="D3" t="s">
        <v>32</v>
      </c>
      <c r="E3" t="s">
        <v>31</v>
      </c>
      <c r="F3" t="s">
        <v>28</v>
      </c>
      <c r="G3" t="s">
        <v>30</v>
      </c>
      <c r="H3" s="1">
        <v>0.2003125</v>
      </c>
      <c r="I3" s="5">
        <f t="shared" si="0"/>
        <v>83.24973127911139</v>
      </c>
    </row>
    <row r="4" spans="1:9" ht="15">
      <c r="A4" t="s">
        <v>261</v>
      </c>
      <c r="B4" t="s">
        <v>385</v>
      </c>
      <c r="C4" t="s">
        <v>171</v>
      </c>
      <c r="D4" t="s">
        <v>386</v>
      </c>
      <c r="E4" t="s">
        <v>175</v>
      </c>
      <c r="F4" t="s">
        <v>172</v>
      </c>
      <c r="G4" t="s">
        <v>174</v>
      </c>
      <c r="H4" s="1">
        <v>0.20048611111111111</v>
      </c>
      <c r="I4" s="5">
        <f t="shared" si="0"/>
        <v>82.80186313149404</v>
      </c>
    </row>
    <row r="5" spans="1:9" ht="15">
      <c r="A5" t="s">
        <v>265</v>
      </c>
      <c r="B5" t="s">
        <v>388</v>
      </c>
      <c r="C5" t="s">
        <v>227</v>
      </c>
      <c r="D5" t="s">
        <v>232</v>
      </c>
      <c r="E5" t="s">
        <v>231</v>
      </c>
      <c r="F5" t="s">
        <v>228</v>
      </c>
      <c r="G5" t="s">
        <v>387</v>
      </c>
      <c r="H5" s="1">
        <v>0.20467592592592596</v>
      </c>
      <c r="I5" s="5">
        <f t="shared" si="0"/>
        <v>71.99331183566214</v>
      </c>
    </row>
    <row r="6" spans="1:9" ht="15">
      <c r="A6" t="s">
        <v>365</v>
      </c>
      <c r="B6" t="s">
        <v>34</v>
      </c>
      <c r="C6" t="s">
        <v>389</v>
      </c>
      <c r="D6" t="s">
        <v>39</v>
      </c>
      <c r="E6" t="s">
        <v>38</v>
      </c>
      <c r="F6" t="s">
        <v>35</v>
      </c>
      <c r="G6" t="s">
        <v>37</v>
      </c>
      <c r="H6" s="2" t="s">
        <v>62</v>
      </c>
      <c r="I6" s="5">
        <f t="shared" si="0"/>
      </c>
    </row>
    <row r="7" spans="1:9" ht="15">
      <c r="A7" t="s">
        <v>365</v>
      </c>
      <c r="B7" t="s">
        <v>295</v>
      </c>
      <c r="C7" t="s">
        <v>122</v>
      </c>
      <c r="D7" t="s">
        <v>390</v>
      </c>
      <c r="E7" t="s">
        <v>391</v>
      </c>
      <c r="F7" t="s">
        <v>67</v>
      </c>
      <c r="G7" t="s">
        <v>68</v>
      </c>
      <c r="H7" s="2" t="s">
        <v>97</v>
      </c>
      <c r="I7" s="5">
        <f t="shared" si="0"/>
      </c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 Likoli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Antonín Terber</dc:creator>
  <cp:keywords/>
  <dc:description/>
  <cp:lastModifiedBy>Antonín Terber</cp:lastModifiedBy>
  <dcterms:created xsi:type="dcterms:W3CDTF">2008-05-16T19:02:10Z</dcterms:created>
  <dcterms:modified xsi:type="dcterms:W3CDTF">2009-03-20T14:18:00Z</dcterms:modified>
  <cp:category/>
  <cp:version/>
  <cp:contentType/>
  <cp:contentStatus/>
</cp:coreProperties>
</file>